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YUEN FUN\XLS\NUHS Cluster (Monthly Report)\2026\"/>
    </mc:Choice>
  </mc:AlternateContent>
  <xr:revisionPtr revIDLastSave="0" documentId="8_{1BEA767A-3F23-493F-8D03-FFE795BC7530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" sheetId="6" r:id="rId4"/>
    <sheet name="Sheet2" sheetId="25" state="veryHidden" r:id="rId5"/>
    <sheet name="Sheet3" sheetId="26" state="veryHidden" r:id="rId6"/>
    <sheet name="Sheet4" sheetId="27" state="veryHidden" r:id="rId7"/>
    <sheet name="Sheet5" sheetId="28" state="veryHidden" r:id="rId8"/>
    <sheet name="Sheet6" sheetId="33" state="veryHidden" r:id="rId9"/>
    <sheet name="Sheet7" sheetId="34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E25" i="2"/>
  <c r="K25" i="2"/>
  <c r="L25" i="2"/>
  <c r="O25" i="2"/>
  <c r="R25" i="2"/>
  <c r="S25" i="2"/>
  <c r="T25" i="2"/>
  <c r="V25" i="2"/>
  <c r="Y25" i="2"/>
  <c r="Z25" i="2"/>
  <c r="AA25" i="2"/>
  <c r="AB25" i="2"/>
  <c r="AD25" i="2"/>
  <c r="AC25" i="2" s="1"/>
  <c r="AE25" i="2"/>
  <c r="AF25" i="2"/>
  <c r="AG25" i="2"/>
  <c r="AH25" i="2"/>
  <c r="E26" i="2"/>
  <c r="K26" i="2"/>
  <c r="L26" i="2"/>
  <c r="O26" i="2"/>
  <c r="R26" i="2"/>
  <c r="S26" i="2"/>
  <c r="T26" i="2"/>
  <c r="V26" i="2"/>
  <c r="Y26" i="2"/>
  <c r="Z26" i="2"/>
  <c r="AA26" i="2"/>
  <c r="AB26" i="2"/>
  <c r="AD26" i="2"/>
  <c r="AC26" i="2" s="1"/>
  <c r="AE26" i="2"/>
  <c r="AF26" i="2"/>
  <c r="AG26" i="2"/>
  <c r="AH26" i="2"/>
  <c r="D5" i="1"/>
  <c r="B9" i="6"/>
  <c r="B8" i="6"/>
  <c r="B7" i="6"/>
  <c r="H6" i="2"/>
  <c r="H5" i="2"/>
  <c r="H4" i="2"/>
  <c r="E2" i="2"/>
  <c r="C26" i="1"/>
  <c r="C25" i="1"/>
  <c r="C24" i="1"/>
  <c r="D15" i="1"/>
  <c r="D14" i="1"/>
  <c r="D13" i="1"/>
  <c r="C13" i="1" s="1"/>
  <c r="E16" i="2" s="1"/>
  <c r="C12" i="1"/>
  <c r="E15" i="2" s="1"/>
  <c r="C11" i="1"/>
  <c r="E14" i="2" s="1"/>
  <c r="C10" i="1"/>
  <c r="E13" i="2" s="1"/>
  <c r="C5" i="1"/>
  <c r="E12" i="2" s="1"/>
  <c r="C4" i="1"/>
  <c r="C3" i="1"/>
  <c r="C9" i="1" s="1"/>
  <c r="E11" i="2" s="1"/>
  <c r="B25" i="2" l="1"/>
  <c r="B26" i="2"/>
  <c r="D5" i="2"/>
  <c r="I6" i="2"/>
  <c r="D4" i="2"/>
  <c r="E4" i="2" s="1"/>
  <c r="I5" i="2"/>
  <c r="D6" i="2"/>
  <c r="E6" i="2" s="1"/>
  <c r="C8" i="1"/>
  <c r="E5" i="2" l="1"/>
  <c r="B24" i="2"/>
</calcChain>
</file>

<file path=xl/sharedStrings.xml><?xml version="1.0" encoding="utf-8"?>
<sst xmlns="http://schemas.openxmlformats.org/spreadsheetml/2006/main" count="893" uniqueCount="205">
  <si>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</si>
  <si>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</si>
  <si>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</si>
  <si>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</si>
  <si>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</si>
  <si>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</si>
  <si>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</si>
  <si>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</si>
  <si>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</si>
  <si>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</si>
  <si>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</si>
  <si>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</si>
  <si>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</si>
  <si>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</si>
  <si>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</si>
  <si>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</si>
  <si>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</si>
  <si>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</si>
  <si>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</si>
  <si>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</si>
  <si>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</si>
  <si>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</si>
  <si>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</si>
  <si>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</si>
  <si>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</si>
  <si>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</si>
  <si>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</si>
  <si>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</si>
  <si>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</si>
  <si>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</si>
  <si>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</si>
  <si>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</si>
  <si>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</si>
  <si>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</si>
  <si>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</si>
  <si>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</si>
  <si>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</si>
  <si>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</si>
  <si>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</si>
  <si>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</si>
  <si>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</si>
  <si>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</si>
  <si>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</si>
  <si>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</si>
  <si>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</si>
  <si>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</si>
  <si>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</si>
  <si>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</si>
  <si>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</si>
  <si>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</si>
  <si>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</si>
  <si>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</si>
  <si>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</si>
  <si>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</si>
  <si>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</si>
  <si>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</si>
  <si>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</si>
  <si>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</si>
  <si>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</si>
  <si>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</si>
  <si>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</si>
  <si>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</si>
  <si>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</si>
  <si>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</si>
  <si>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</si>
  <si>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</si>
  <si>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</si>
  <si>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</si>
  <si>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</si>
  <si>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</si>
  <si>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</si>
  <si>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</si>
  <si>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</si>
  <si>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</si>
  <si>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</si>
  <si>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</si>
  <si>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NUHS</t>
  </si>
  <si>
    <t>Original Code before Mar 2020</t>
  </si>
  <si>
    <t>Month</t>
  </si>
  <si>
    <t>Year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</si>
  <si>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</si>
  <si>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</si>
  <si>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</si>
  <si>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</si>
  <si>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</si>
  <si>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</si>
  <si>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</si>
  <si>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</si>
  <si>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</si>
  <si>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</si>
  <si>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</si>
  <si>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</si>
  <si>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</si>
  <si>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</si>
  <si>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</si>
  <si>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 xml:space="preserve"> </t>
  </si>
  <si>
    <t>UIC</t>
  </si>
  <si>
    <t>Microsoft</t>
  </si>
  <si>
    <t>PCN</t>
  </si>
  <si>
    <t>NUHS Cusomer  Code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</si>
  <si>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</si>
  <si>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</si>
  <si>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</si>
  <si>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</si>
  <si>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</si>
  <si>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</si>
  <si>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</si>
  <si>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 'CA0035-SGD','CN0359-SGD','CJ0050-SGD', 'CG0164-SGD','CY0036-SGD','CI1244-SGD',"</t>
  </si>
  <si>
    <t>="'CI1252-SGD','CI1278-SGD','CI1305-SGD','CN0025-SGD','CN0026-SGD','CN0170-SGD','CN0210-SGD','CI1296-SGD','CA0216-SGD','CT0122-SGD'"</t>
  </si>
  <si>
    <t>="'CI1148-SGD','CN0035-SGD','CN0097-SGD','CN0245-SGD' , 'CA0035-SGD','CA0213-SGD','CJ0032-SGD','CJ0050-SGD','CJ0054-SGD' , 'CI1238-SGD','CG0164-SGD','CY0036-SGD','CI1244-SGD',"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</si>
  <si>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</si>
  <si>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="'CW0080-SGD','CY0036-SGD','CA0362-SGD','CN0449-SGD','CW0080-SGD','CG0164-SGD'"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</si>
  <si>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</si>
  <si>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</si>
  <si>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</si>
  <si>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</si>
  <si>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</si>
  <si>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</si>
  <si>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</si>
  <si>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</si>
  <si>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</si>
  <si>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</si>
  <si>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</si>
  <si>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</si>
  <si>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</si>
  <si>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</si>
  <si>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</si>
  <si>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</si>
  <si>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</si>
  <si>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</si>
  <si>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</si>
  <si>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</si>
  <si>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</si>
  <si>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</si>
  <si>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</si>
  <si>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</si>
  <si>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=SUBTOTAL(9,AC24:AC27)</t>
  </si>
  <si>
    <t>Auto+Hide+HideSheet+Formulas=Sheet2,Sheet3+FormulasOnly</t>
  </si>
  <si>
    <t>Auto+Hide+Values+Formulas=Sheet4,Sheet5+FormulasOnly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</si>
  <si>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</si>
  <si>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</si>
  <si>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</si>
  <si>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</si>
  <si>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</si>
  <si>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</si>
  <si>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</si>
  <si>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=IFERROR(NF($E24,"U_PONo"),"-")</t>
  </si>
  <si>
    <t>=IFERROR(NF($E24,"U_PODate"),"-")</t>
  </si>
  <si>
    <t>=IFERROR(NF($E24,"DOCdate"),"-")</t>
  </si>
  <si>
    <t>=SUM(N24-V24)</t>
  </si>
  <si>
    <t>=IFERROR(NF($E24,"ITEMCODE"),"-")</t>
  </si>
  <si>
    <t>=IFERROR(NF($E24,"ITEMNAME"),"-")</t>
  </si>
  <si>
    <t>=IFERROR(NF($E24,"MEMO"),"-")</t>
  </si>
  <si>
    <t>=IFERROR(NF($E24,"QUANTITY"),"-")</t>
  </si>
  <si>
    <t>=IFERROR(AD24/AB24,0)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</si>
  <si>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</si>
  <si>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</si>
  <si>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</si>
  <si>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</si>
  <si>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</si>
  <si>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</si>
  <si>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</si>
  <si>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</si>
  <si>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</si>
  <si>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</si>
  <si>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</si>
  <si>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</si>
  <si>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</si>
  <si>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</si>
  <si>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</si>
  <si>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</si>
  <si>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</si>
  <si>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</si>
  <si>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</si>
  <si>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=IFERROR(AD25/AB25,0)</t>
  </si>
  <si>
    <t>=IFERROR(NF($E25,"LINETOTAL"),"-")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</si>
  <si>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</si>
  <si>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</si>
  <si>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</si>
  <si>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</si>
  <si>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</si>
  <si>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</si>
  <si>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</si>
  <si>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</si>
  <si>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</si>
  <si>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</si>
  <si>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</si>
  <si>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</si>
  <si>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</si>
  <si>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</si>
  <si>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=IFERROR(AD26/AB26,0)</t>
  </si>
  <si>
    <t>=IFERROR(NF($E26,"LINETOTAL"),"-")</t>
  </si>
  <si>
    <t>=IFERROR(NF($E26,"CONTACTNAME"),"-")</t>
  </si>
  <si>
    <t>=IFERROR(NF($E26,"ADDRESS2"),"-")</t>
  </si>
  <si>
    <t>=IFERROR(NF($E26,"U_PODATE"),"-")</t>
  </si>
  <si>
    <t>=IFERROR(NF($E26,"U_PONO"),"-")</t>
  </si>
  <si>
    <t>=SUBTOTAL(9,AD24:AD27)</t>
  </si>
  <si>
    <t>="'CW0080-SGD','CY0036-SGD','CW0080-SGD','CS0167-SGD','CS0200-SGD','CG0164-SGD'"</t>
  </si>
  <si>
    <t>="01/02/2026"</t>
  </si>
  <si>
    <t>="28/02/2026"</t>
  </si>
  <si>
    <t>Auto+Hide+HideSheet+Formulas=Sheet6,Sheet2,Sheet3</t>
  </si>
  <si>
    <t>Auto+Hide+HideSheet+Formulas=Sheet6,Sheet2,Sheet3+FormulasOnly</t>
  </si>
  <si>
    <t>Auto+Hide+Values+Formulas=Sheet7,Sheet4,Sheet5</t>
  </si>
  <si>
    <t>Auto+Hide+Values+Formulas=Sheet7,Sheet4,Sheet5+FormulasOnly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</si>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</sst>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sz val="11"/>
      <color rgb="FFFF0000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12" fillId="8" borderId="0" xfId="0" applyFont="1" applyFill="1" applyAlignment="1">
      <alignment vertical="top"/>
    </xf>
    <xf numFmtId="14" fontId="0" fillId="2" borderId="0" xfId="0" applyNumberForma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4" fontId="0" fillId="6" borderId="0" xfId="0" applyNumberFormat="1" applyFill="1" applyAlignment="1">
      <alignment horizontal="center" vertical="top"/>
    </xf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14" fontId="0" fillId="0" borderId="0" xfId="0" applyNumberFormat="1" applyAlignment="1">
      <alignment vertical="top" wrapText="1"/>
    </xf>
    <xf numFmtId="165" fontId="11" fillId="3" borderId="0" xfId="2" applyNumberFormat="1" applyFont="1" applyFill="1" applyAlignment="1">
      <alignment horizontal="left" vertical="center" wrapText="1"/>
    </xf>
    <xf numFmtId="165" fontId="11" fillId="3" borderId="0" xfId="2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4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165" fontId="11" fillId="3" borderId="0" xfId="2" applyNumberFormat="1" applyFont="1" applyFill="1" applyAlignment="1">
      <alignment horizontal="left" vertical="center"/>
    </xf>
    <xf numFmtId="40" fontId="0" fillId="0" borderId="0" xfId="2" applyNumberFormat="1" applyFont="1" applyAlignment="1">
      <alignment horizontal="center" vertical="top"/>
    </xf>
    <xf numFmtId="38" fontId="5" fillId="0" borderId="0" xfId="2" applyNumberFormat="1" applyFont="1" applyAlignment="1">
      <alignment vertical="top"/>
    </xf>
    <xf numFmtId="0" fontId="13" fillId="0" borderId="0" xfId="0" applyFont="1" applyAlignment="1">
      <alignment horizontal="left" vertical="top"/>
    </xf>
    <xf numFmtId="0" fontId="14" fillId="0" borderId="0" xfId="0" applyFont="1"/>
    <xf numFmtId="0" fontId="0" fillId="0" borderId="0" xfId="0" quotePrefix="1"/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opLeftCell="B2" zoomScale="112" zoomScaleNormal="112" workbookViewId="0">
      <selection activeCell="D15" sqref="D15"/>
    </sheetView>
  </sheetViews>
  <sheetFormatPr defaultColWidth="9.109375" defaultRowHeight="14.4"/>
  <cols>
    <col min="1" max="1" width="21" style="1" hidden="1" customWidth="1"/>
    <col min="2" max="2" width="12.109375" style="4" bestFit="1" customWidth="1"/>
    <col min="3" max="3" width="31.88671875" style="4" customWidth="1"/>
    <col min="4" max="4" width="10.109375" style="4" bestFit="1" customWidth="1"/>
    <col min="5" max="16384" width="9.109375" style="4"/>
  </cols>
  <sheetData>
    <row r="1" spans="1:5" s="1" customFormat="1" hidden="1">
      <c r="A1" s="1" t="s">
        <v>200</v>
      </c>
      <c r="B1" s="1" t="s">
        <v>1</v>
      </c>
      <c r="C1" s="2" t="s">
        <v>2</v>
      </c>
      <c r="D1" s="1" t="s">
        <v>3</v>
      </c>
    </row>
    <row r="2" spans="1:5">
      <c r="B2" s="4" t="s">
        <v>19</v>
      </c>
      <c r="C2" s="4" t="s">
        <v>4</v>
      </c>
    </row>
    <row r="3" spans="1:5">
      <c r="A3" s="1" t="s">
        <v>0</v>
      </c>
      <c r="B3" s="4" t="s">
        <v>5</v>
      </c>
      <c r="C3" s="5" t="str">
        <f>"01/02/2026"</f>
        <v>01/02/2026</v>
      </c>
    </row>
    <row r="4" spans="1:5">
      <c r="A4" s="1" t="s">
        <v>0</v>
      </c>
      <c r="B4" s="4" t="s">
        <v>6</v>
      </c>
      <c r="C4" s="5" t="str">
        <f>"28/02/2026"</f>
        <v>28/02/2026</v>
      </c>
    </row>
    <row r="5" spans="1:5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5">
      <c r="A8" s="1" t="s">
        <v>8</v>
      </c>
      <c r="C8" s="3" t="str">
        <f>TEXT($C$3,"dd/MMM/yyyy") &amp; ".." &amp; TEXT($C$4,"dd/MMM/yyyy")</f>
        <v>01/Feb/2026..28/Feb/2026</v>
      </c>
    </row>
    <row r="9" spans="1:5">
      <c r="A9" s="1" t="s">
        <v>9</v>
      </c>
      <c r="C9" s="3" t="str">
        <f>TEXT($C$3,"yyyyMMdd") &amp; ".." &amp; TEXT($C$4,"yyyyMMdd")</f>
        <v>20260201..20260228</v>
      </c>
    </row>
    <row r="10" spans="1:5">
      <c r="B10" s="4" t="s">
        <v>42</v>
      </c>
      <c r="C10" s="6" t="str">
        <f>"'S7138270','7138270' ,'s7138270'"</f>
        <v>'S7138270','7138270' ,'s7138270'</v>
      </c>
    </row>
    <row r="11" spans="1:5">
      <c r="B11" s="4" t="s">
        <v>39</v>
      </c>
      <c r="C11" s="6" t="str">
        <f>"'S7138270','7138270' ,'s7138270'"</f>
        <v>'S7138270','7138270' ,'s7138270'</v>
      </c>
    </row>
    <row r="12" spans="1:5">
      <c r="B12" s="4" t="s">
        <v>43</v>
      </c>
      <c r="C12" s="6" t="str">
        <f>"'MS'"</f>
        <v>'MS'</v>
      </c>
    </row>
    <row r="13" spans="1:5">
      <c r="B13" s="4" t="s">
        <v>44</v>
      </c>
      <c r="C13" s="4" t="str">
        <f>$D$13&amp;$D$14&amp;$D$15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</v>
      </c>
      <c r="D13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14" spans="1:5">
      <c r="D14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15" spans="1:5">
      <c r="D15" s="4" t="str">
        <f>"'CW0080-SGD','CY0036-SGD','CW0080-SGD','CS0167-SGD','CS0200-SGD','CG0164-SGD'"</f>
        <v>'CW0080-SGD','CY0036-SGD','CW0080-SGD','CS0167-SGD','CS0200-SGD','CG0164-SGD'</v>
      </c>
    </row>
    <row r="23" spans="3:7">
      <c r="C23" s="45" t="s">
        <v>77</v>
      </c>
    </row>
    <row r="24" spans="3:7">
      <c r="C24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25" spans="3:7">
      <c r="C25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26" spans="3:7">
      <c r="C26" s="4" t="str">
        <f>"'CW0080-SGD','CY0036-SGD','CA0362-SGD','CN0449-SGD','CW0080-SGD','CG0164-SGD'"</f>
        <v>'CW0080-SGD','CY0036-SGD','CA0362-SGD','CN0449-SGD','CW0080-SGD','CG0164-SGD'</v>
      </c>
    </row>
    <row r="27" spans="3:7">
      <c r="F27" s="16"/>
    </row>
    <row r="28" spans="3:7">
      <c r="G28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A29BB-A73D-48E7-AA3D-7D9CCB46FC89}">
  <dimension ref="A1:AP28"/>
  <sheetViews>
    <sheetView workbookViewId="0"/>
  </sheetViews>
  <sheetFormatPr defaultRowHeight="14.4"/>
  <sheetData>
    <row r="1" spans="1:33">
      <c r="A1" s="69" t="s">
        <v>203</v>
      </c>
      <c r="B1" s="69" t="s">
        <v>46</v>
      </c>
      <c r="C1" s="69" t="s">
        <v>7</v>
      </c>
      <c r="D1" s="69" t="s">
        <v>7</v>
      </c>
      <c r="E1" s="69" t="s">
        <v>7</v>
      </c>
      <c r="F1" s="69" t="s">
        <v>7</v>
      </c>
      <c r="G1" s="69" t="s">
        <v>7</v>
      </c>
      <c r="H1" s="69" t="s">
        <v>7</v>
      </c>
      <c r="I1" s="69" t="s">
        <v>7</v>
      </c>
      <c r="J1" s="69" t="s">
        <v>53</v>
      </c>
      <c r="K1" s="69" t="s">
        <v>18</v>
      </c>
      <c r="L1" s="69" t="s">
        <v>18</v>
      </c>
      <c r="O1" s="69" t="s">
        <v>18</v>
      </c>
      <c r="P1" s="69" t="s">
        <v>18</v>
      </c>
      <c r="R1" s="69" t="s">
        <v>18</v>
      </c>
      <c r="S1" s="69" t="s">
        <v>18</v>
      </c>
      <c r="T1" s="69" t="s">
        <v>18</v>
      </c>
      <c r="V1" s="69" t="s">
        <v>18</v>
      </c>
      <c r="W1" s="69" t="s">
        <v>18</v>
      </c>
      <c r="Y1" s="69" t="s">
        <v>7</v>
      </c>
      <c r="Z1" s="69" t="s">
        <v>7</v>
      </c>
      <c r="AA1" s="69" t="s">
        <v>18</v>
      </c>
      <c r="AB1" s="69" t="s">
        <v>18</v>
      </c>
      <c r="AE1" s="69" t="s">
        <v>18</v>
      </c>
      <c r="AG1" s="69" t="s">
        <v>18</v>
      </c>
    </row>
    <row r="2" spans="1:33">
      <c r="A2" s="69" t="s">
        <v>7</v>
      </c>
      <c r="D2" s="69" t="s">
        <v>19</v>
      </c>
      <c r="E2" s="69" t="s">
        <v>112</v>
      </c>
    </row>
    <row r="3" spans="1:33">
      <c r="A3" s="69" t="s">
        <v>7</v>
      </c>
      <c r="D3" s="69" t="s">
        <v>22</v>
      </c>
      <c r="E3" s="69" t="s">
        <v>20</v>
      </c>
      <c r="F3" s="69" t="s">
        <v>21</v>
      </c>
      <c r="G3" s="69" t="s">
        <v>23</v>
      </c>
      <c r="H3" s="69" t="s">
        <v>47</v>
      </c>
      <c r="I3" s="69" t="s">
        <v>24</v>
      </c>
    </row>
    <row r="4" spans="1:33">
      <c r="A4" s="69" t="s">
        <v>7</v>
      </c>
      <c r="C4" s="69" t="s">
        <v>11</v>
      </c>
      <c r="D4" s="69" t="s">
        <v>113</v>
      </c>
      <c r="E4" s="69" t="s">
        <v>114</v>
      </c>
      <c r="F4" s="69" t="s">
        <v>51</v>
      </c>
      <c r="G4" s="69" t="s">
        <v>25</v>
      </c>
      <c r="H4" s="69" t="s">
        <v>115</v>
      </c>
    </row>
    <row r="5" spans="1:33">
      <c r="A5" s="69" t="s">
        <v>7</v>
      </c>
      <c r="C5" s="69" t="s">
        <v>10</v>
      </c>
      <c r="D5" s="69" t="s">
        <v>116</v>
      </c>
      <c r="E5" s="69" t="s">
        <v>117</v>
      </c>
      <c r="F5" s="69" t="s">
        <v>52</v>
      </c>
      <c r="G5" s="69" t="s">
        <v>25</v>
      </c>
      <c r="H5" s="69" t="s">
        <v>115</v>
      </c>
      <c r="I5" s="69" t="s">
        <v>118</v>
      </c>
    </row>
    <row r="6" spans="1:33">
      <c r="A6" s="69" t="s">
        <v>7</v>
      </c>
      <c r="C6" s="69" t="s">
        <v>41</v>
      </c>
      <c r="D6" s="69" t="s">
        <v>119</v>
      </c>
      <c r="E6" s="69" t="s">
        <v>120</v>
      </c>
      <c r="F6" s="69" t="s">
        <v>52</v>
      </c>
      <c r="G6" s="69" t="s">
        <v>25</v>
      </c>
      <c r="H6" s="69" t="s">
        <v>115</v>
      </c>
      <c r="I6" s="69" t="s">
        <v>121</v>
      </c>
    </row>
    <row r="7" spans="1:33">
      <c r="A7" s="69" t="s">
        <v>7</v>
      </c>
    </row>
    <row r="8" spans="1:33">
      <c r="A8" s="69" t="s">
        <v>7</v>
      </c>
    </row>
    <row r="9" spans="1:33">
      <c r="A9" s="69" t="s">
        <v>7</v>
      </c>
    </row>
    <row r="10" spans="1:33">
      <c r="A10" s="69" t="s">
        <v>7</v>
      </c>
    </row>
    <row r="11" spans="1:33">
      <c r="A11" s="69" t="s">
        <v>7</v>
      </c>
      <c r="C11" s="69" t="s">
        <v>27</v>
      </c>
      <c r="E11" s="69" t="s">
        <v>122</v>
      </c>
    </row>
    <row r="12" spans="1:33">
      <c r="A12" s="69" t="s">
        <v>7</v>
      </c>
      <c r="C12" s="69" t="s">
        <v>28</v>
      </c>
      <c r="E12" s="69" t="s">
        <v>123</v>
      </c>
    </row>
    <row r="13" spans="1:33">
      <c r="A13" s="69" t="s">
        <v>7</v>
      </c>
      <c r="C13" s="69" t="s">
        <v>42</v>
      </c>
      <c r="E13" s="69" t="s">
        <v>124</v>
      </c>
    </row>
    <row r="14" spans="1:33">
      <c r="A14" s="69" t="s">
        <v>7</v>
      </c>
      <c r="C14" s="69" t="s">
        <v>39</v>
      </c>
      <c r="E14" s="69" t="s">
        <v>125</v>
      </c>
    </row>
    <row r="15" spans="1:33">
      <c r="A15" s="69" t="s">
        <v>7</v>
      </c>
      <c r="C15" s="69" t="s">
        <v>43</v>
      </c>
      <c r="E15" s="69" t="s">
        <v>126</v>
      </c>
    </row>
    <row r="16" spans="1:33">
      <c r="A16" s="69" t="s">
        <v>7</v>
      </c>
      <c r="C16" s="69" t="s">
        <v>44</v>
      </c>
      <c r="E16" s="69" t="s">
        <v>127</v>
      </c>
    </row>
    <row r="17" spans="1:42">
      <c r="A17" s="69" t="s">
        <v>7</v>
      </c>
    </row>
    <row r="18" spans="1:42">
      <c r="A18" s="69" t="s">
        <v>7</v>
      </c>
    </row>
    <row r="21" spans="1:42">
      <c r="K21" s="69" t="s">
        <v>76</v>
      </c>
    </row>
    <row r="23" spans="1:42">
      <c r="E23" s="69" t="s">
        <v>29</v>
      </c>
      <c r="K23" s="69" t="s">
        <v>78</v>
      </c>
      <c r="L23" s="69" t="s">
        <v>79</v>
      </c>
      <c r="M23" s="69" t="s">
        <v>14</v>
      </c>
      <c r="N23" s="69" t="s">
        <v>16</v>
      </c>
      <c r="O23" s="69" t="s">
        <v>30</v>
      </c>
      <c r="P23" s="69" t="s">
        <v>98</v>
      </c>
      <c r="Q23" s="69" t="s">
        <v>80</v>
      </c>
      <c r="R23" s="69" t="s">
        <v>31</v>
      </c>
      <c r="S23" s="69" t="s">
        <v>38</v>
      </c>
      <c r="T23" s="69" t="s">
        <v>34</v>
      </c>
      <c r="U23" s="69" t="s">
        <v>15</v>
      </c>
      <c r="V23" s="69" t="s">
        <v>17</v>
      </c>
      <c r="W23" s="69" t="s">
        <v>81</v>
      </c>
      <c r="X23" s="69" t="s">
        <v>82</v>
      </c>
      <c r="Y23" s="69" t="s">
        <v>36</v>
      </c>
      <c r="Z23" s="69" t="s">
        <v>12</v>
      </c>
      <c r="AA23" s="69" t="s">
        <v>32</v>
      </c>
      <c r="AB23" s="69" t="s">
        <v>13</v>
      </c>
      <c r="AC23" s="69" t="s">
        <v>57</v>
      </c>
      <c r="AD23" s="69" t="s">
        <v>58</v>
      </c>
      <c r="AE23" s="69" t="s">
        <v>83</v>
      </c>
      <c r="AF23" s="69" t="s">
        <v>84</v>
      </c>
      <c r="AG23" s="69" t="s">
        <v>85</v>
      </c>
      <c r="AH23" s="69" t="s">
        <v>86</v>
      </c>
      <c r="AI23" s="69" t="s">
        <v>87</v>
      </c>
      <c r="AJ23" s="69" t="s">
        <v>88</v>
      </c>
      <c r="AK23" s="69" t="s">
        <v>89</v>
      </c>
      <c r="AL23" s="69" t="s">
        <v>90</v>
      </c>
      <c r="AM23" s="69" t="s">
        <v>91</v>
      </c>
      <c r="AN23" s="69" t="s">
        <v>92</v>
      </c>
      <c r="AO23" s="69" t="s">
        <v>93</v>
      </c>
      <c r="AP23" s="69" t="s">
        <v>94</v>
      </c>
    </row>
    <row r="24" spans="1:42">
      <c r="B24" s="69" t="s">
        <v>128</v>
      </c>
      <c r="C24" s="69" t="s">
        <v>48</v>
      </c>
      <c r="E24" s="69" t="s">
        <v>129</v>
      </c>
      <c r="K24" s="69" t="s">
        <v>130</v>
      </c>
      <c r="L24" s="69" t="s">
        <v>131</v>
      </c>
      <c r="M24" s="69" t="s">
        <v>139</v>
      </c>
      <c r="N24" s="69" t="s">
        <v>140</v>
      </c>
      <c r="O24" s="69" t="s">
        <v>141</v>
      </c>
      <c r="P24" s="69" t="s">
        <v>142</v>
      </c>
      <c r="R24" s="69" t="s">
        <v>143</v>
      </c>
      <c r="S24" s="69" t="s">
        <v>144</v>
      </c>
      <c r="T24" s="69" t="s">
        <v>145</v>
      </c>
      <c r="U24" s="69" t="s">
        <v>146</v>
      </c>
      <c r="V24" s="69" t="s">
        <v>147</v>
      </c>
      <c r="W24" s="69" t="s">
        <v>148</v>
      </c>
      <c r="X24" s="69" t="s">
        <v>149</v>
      </c>
      <c r="Y24" s="69" t="s">
        <v>150</v>
      </c>
      <c r="Z24" s="69" t="s">
        <v>151</v>
      </c>
      <c r="AA24" s="69" t="s">
        <v>152</v>
      </c>
      <c r="AB24" s="69" t="s">
        <v>153</v>
      </c>
      <c r="AC24" s="69" t="s">
        <v>154</v>
      </c>
      <c r="AD24" s="69" t="s">
        <v>155</v>
      </c>
      <c r="AE24" s="69" t="s">
        <v>156</v>
      </c>
      <c r="AF24" s="69" t="s">
        <v>155</v>
      </c>
      <c r="AG24" s="69" t="s">
        <v>96</v>
      </c>
      <c r="AH24" s="69" t="s">
        <v>157</v>
      </c>
      <c r="AI24" s="69" t="s">
        <v>95</v>
      </c>
      <c r="AJ24" s="69" t="s">
        <v>97</v>
      </c>
      <c r="AK24" s="69" t="s">
        <v>158</v>
      </c>
      <c r="AL24" s="69" t="s">
        <v>159</v>
      </c>
      <c r="AM24" s="69" t="s">
        <v>160</v>
      </c>
      <c r="AN24" s="69" t="s">
        <v>161</v>
      </c>
      <c r="AO24" s="69" t="s">
        <v>162</v>
      </c>
      <c r="AP24" s="69" t="s">
        <v>163</v>
      </c>
    </row>
    <row r="25" spans="1:42">
      <c r="B25" s="69" t="s">
        <v>132</v>
      </c>
      <c r="C25" s="69" t="s">
        <v>49</v>
      </c>
      <c r="E25" s="69" t="s">
        <v>133</v>
      </c>
      <c r="K25" s="69" t="s">
        <v>164</v>
      </c>
      <c r="L25" s="69" t="s">
        <v>165</v>
      </c>
      <c r="O25" s="69" t="s">
        <v>166</v>
      </c>
      <c r="R25" s="69" t="s">
        <v>167</v>
      </c>
      <c r="S25" s="69" t="s">
        <v>168</v>
      </c>
      <c r="T25" s="69" t="s">
        <v>169</v>
      </c>
      <c r="V25" s="69" t="s">
        <v>170</v>
      </c>
      <c r="Y25" s="69" t="s">
        <v>169</v>
      </c>
      <c r="Z25" s="69" t="s">
        <v>171</v>
      </c>
      <c r="AA25" s="69" t="s">
        <v>172</v>
      </c>
      <c r="AB25" s="69" t="s">
        <v>173</v>
      </c>
      <c r="AC25" s="69" t="s">
        <v>174</v>
      </c>
      <c r="AD25" s="69" t="s">
        <v>175</v>
      </c>
      <c r="AE25" s="69" t="s">
        <v>176</v>
      </c>
      <c r="AF25" s="69" t="s">
        <v>177</v>
      </c>
      <c r="AG25" s="69" t="s">
        <v>178</v>
      </c>
      <c r="AH25" s="69" t="s">
        <v>179</v>
      </c>
    </row>
    <row r="26" spans="1:42">
      <c r="B26" s="69" t="s">
        <v>134</v>
      </c>
      <c r="C26" s="69" t="s">
        <v>50</v>
      </c>
      <c r="E26" s="69" t="s">
        <v>135</v>
      </c>
      <c r="K26" s="69" t="s">
        <v>180</v>
      </c>
      <c r="L26" s="69" t="s">
        <v>181</v>
      </c>
      <c r="O26" s="69" t="s">
        <v>182</v>
      </c>
      <c r="R26" s="69" t="s">
        <v>183</v>
      </c>
      <c r="S26" s="69" t="s">
        <v>184</v>
      </c>
      <c r="T26" s="69" t="s">
        <v>185</v>
      </c>
      <c r="V26" s="69" t="s">
        <v>186</v>
      </c>
      <c r="Y26" s="69" t="s">
        <v>185</v>
      </c>
      <c r="Z26" s="69" t="s">
        <v>187</v>
      </c>
      <c r="AA26" s="69" t="s">
        <v>188</v>
      </c>
      <c r="AB26" s="69" t="s">
        <v>189</v>
      </c>
      <c r="AC26" s="69" t="s">
        <v>190</v>
      </c>
      <c r="AD26" s="69" t="s">
        <v>191</v>
      </c>
      <c r="AE26" s="69" t="s">
        <v>192</v>
      </c>
      <c r="AF26" s="69" t="s">
        <v>193</v>
      </c>
      <c r="AG26" s="69" t="s">
        <v>194</v>
      </c>
      <c r="AH26" s="69" t="s">
        <v>195</v>
      </c>
    </row>
    <row r="28" spans="1:42">
      <c r="AC28" s="69" t="s">
        <v>136</v>
      </c>
      <c r="AD28" s="69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5"/>
  <sheetViews>
    <sheetView tabSelected="1" topLeftCell="K19" zoomScale="85" zoomScaleNormal="85" workbookViewId="0">
      <selection activeCell="M41" sqref="M41"/>
    </sheetView>
  </sheetViews>
  <sheetFormatPr defaultColWidth="9.109375" defaultRowHeight="14.4"/>
  <cols>
    <col min="1" max="2" width="17.6640625" style="1" hidden="1" customWidth="1"/>
    <col min="3" max="3" width="15.6640625" style="4" hidden="1" customWidth="1"/>
    <col min="4" max="4" width="20.88671875" style="4" hidden="1" customWidth="1"/>
    <col min="5" max="5" width="23.109375" style="4" hidden="1" customWidth="1"/>
    <col min="6" max="6" width="16.109375" style="4" hidden="1" customWidth="1"/>
    <col min="7" max="7" width="12.6640625" style="4" hidden="1" customWidth="1"/>
    <col min="8" max="8" width="9.109375" style="4" hidden="1" customWidth="1"/>
    <col min="9" max="9" width="20" style="8" hidden="1" customWidth="1"/>
    <col min="10" max="10" width="9.109375" style="4" hidden="1" customWidth="1"/>
    <col min="11" max="11" width="15.5546875" style="4" customWidth="1"/>
    <col min="12" max="12" width="8.21875" style="22" bestFit="1" customWidth="1"/>
    <col min="13" max="14" width="10.77734375" style="22" customWidth="1"/>
    <col min="15" max="15" width="16.21875" style="18" bestFit="1" customWidth="1"/>
    <col min="16" max="16" width="6" style="18" bestFit="1" customWidth="1"/>
    <col min="17" max="17" width="16.21875" style="18" customWidth="1"/>
    <col min="18" max="18" width="11.33203125" style="4" bestFit="1" customWidth="1"/>
    <col min="19" max="19" width="11.44140625" style="4" bestFit="1" customWidth="1"/>
    <col min="20" max="20" width="13.88671875" style="4" bestFit="1" customWidth="1"/>
    <col min="21" max="21" width="18.109375" style="4" customWidth="1"/>
    <col min="22" max="22" width="9.88671875" style="47" bestFit="1" customWidth="1"/>
    <col min="23" max="23" width="9.77734375" style="8" bestFit="1" customWidth="1"/>
    <col min="24" max="24" width="20.6640625" style="8" customWidth="1"/>
    <col min="25" max="25" width="5.109375" style="4" hidden="1" customWidth="1"/>
    <col min="26" max="26" width="4.44140625" style="4" hidden="1" customWidth="1"/>
    <col min="27" max="27" width="7.21875" style="4" bestFit="1" customWidth="1"/>
    <col min="28" max="28" width="9.77734375" style="20" bestFit="1" customWidth="1"/>
    <col min="29" max="29" width="13.5546875" style="20" customWidth="1"/>
    <col min="30" max="30" width="10.5546875" style="20" bestFit="1" customWidth="1"/>
    <col min="31" max="31" width="9.5546875" style="4" bestFit="1" customWidth="1"/>
    <col min="32" max="32" width="20.77734375" style="4" customWidth="1"/>
    <col min="33" max="33" width="8.44140625" style="4" bestFit="1" customWidth="1"/>
    <col min="34" max="34" width="20.77734375" style="4" customWidth="1"/>
    <col min="35" max="35" width="11.33203125" style="37" bestFit="1" customWidth="1"/>
    <col min="36" max="36" width="14.88671875" style="37" customWidth="1"/>
    <col min="37" max="37" width="9.109375" style="4"/>
    <col min="38" max="38" width="12" style="4" customWidth="1"/>
    <col min="39" max="39" width="15.77734375" style="4" customWidth="1"/>
    <col min="40" max="40" width="15.21875" style="4" customWidth="1"/>
    <col min="41" max="42" width="9.109375" style="4" customWidth="1"/>
    <col min="43" max="16384" width="9.109375" style="4"/>
  </cols>
  <sheetData>
    <row r="1" spans="1:36" s="1" customFormat="1" hidden="1">
      <c r="A1" s="1" t="s">
        <v>202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K1" s="1" t="s">
        <v>18</v>
      </c>
      <c r="L1" s="23" t="s">
        <v>18</v>
      </c>
      <c r="M1" s="23"/>
      <c r="N1" s="23"/>
      <c r="O1" s="17" t="s">
        <v>18</v>
      </c>
      <c r="P1" s="17" t="s">
        <v>18</v>
      </c>
      <c r="Q1" s="17"/>
      <c r="R1" s="1" t="s">
        <v>18</v>
      </c>
      <c r="S1" s="1" t="s">
        <v>18</v>
      </c>
      <c r="T1" s="1" t="s">
        <v>18</v>
      </c>
      <c r="V1" s="46" t="s">
        <v>18</v>
      </c>
      <c r="W1" s="14" t="s">
        <v>18</v>
      </c>
      <c r="X1" s="14"/>
      <c r="Y1" s="1" t="s">
        <v>7</v>
      </c>
      <c r="Z1" s="1" t="s">
        <v>7</v>
      </c>
      <c r="AA1" s="1" t="s">
        <v>18</v>
      </c>
      <c r="AB1" s="1" t="s">
        <v>18</v>
      </c>
      <c r="AE1" s="1" t="s">
        <v>18</v>
      </c>
      <c r="AG1" s="1" t="s">
        <v>18</v>
      </c>
      <c r="AI1" s="36"/>
      <c r="AJ1" s="36"/>
    </row>
    <row r="2" spans="1:36" hidden="1">
      <c r="A2" s="1" t="s">
        <v>7</v>
      </c>
      <c r="D2" s="4" t="s">
        <v>19</v>
      </c>
      <c r="E2" s="4" t="str">
        <f>Option!$C$2</f>
        <v>UICACS</v>
      </c>
    </row>
    <row r="3" spans="1:36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36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(U_ENR IN ('S7138270','7138270' ,'s7138270')  OR U_MSENR IN ('S7138270','7138270' ,'s7138270'))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36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</v>
      </c>
    </row>
    <row r="6" spans="1:36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</v>
      </c>
    </row>
    <row r="7" spans="1:36" hidden="1">
      <c r="A7" s="1" t="s">
        <v>7</v>
      </c>
    </row>
    <row r="8" spans="1:36" hidden="1">
      <c r="A8" s="1" t="s">
        <v>7</v>
      </c>
      <c r="K8" s="9"/>
    </row>
    <row r="9" spans="1:36" hidden="1">
      <c r="A9" s="1" t="s">
        <v>7</v>
      </c>
      <c r="K9" s="9"/>
    </row>
    <row r="10" spans="1:36" hidden="1">
      <c r="A10" s="1" t="s">
        <v>7</v>
      </c>
    </row>
    <row r="11" spans="1:36" hidden="1">
      <c r="A11" s="1" t="s">
        <v>7</v>
      </c>
      <c r="C11" s="4" t="s">
        <v>27</v>
      </c>
      <c r="E11" s="4" t="str">
        <f>Option!$C$9</f>
        <v>20260201..20260228</v>
      </c>
      <c r="K11" s="9"/>
    </row>
    <row r="12" spans="1:36" hidden="1">
      <c r="A12" s="1" t="s">
        <v>7</v>
      </c>
      <c r="C12" s="4" t="s">
        <v>28</v>
      </c>
      <c r="E12" s="4" t="str">
        <f>Option!$C$5</f>
        <v>*</v>
      </c>
      <c r="K12" s="9"/>
    </row>
    <row r="13" spans="1:36" hidden="1">
      <c r="A13" s="1" t="s">
        <v>7</v>
      </c>
      <c r="C13" s="4" t="s">
        <v>42</v>
      </c>
      <c r="E13" s="4" t="str">
        <f>Option!$C$10</f>
        <v>'S7138270','7138270' ,'s7138270'</v>
      </c>
      <c r="K13" s="9"/>
    </row>
    <row r="14" spans="1:36" hidden="1">
      <c r="A14" s="1" t="s">
        <v>7</v>
      </c>
      <c r="C14" s="4" t="s">
        <v>39</v>
      </c>
      <c r="E14" s="4" t="str">
        <f>Option!$C$11</f>
        <v>'S7138270','7138270' ,'s7138270'</v>
      </c>
      <c r="K14" s="9"/>
    </row>
    <row r="15" spans="1:36" hidden="1">
      <c r="A15" s="1" t="s">
        <v>7</v>
      </c>
      <c r="C15" s="4" t="s">
        <v>43</v>
      </c>
      <c r="E15" s="4" t="str">
        <f>Option!$C$12</f>
        <v>'MS'</v>
      </c>
      <c r="AG15" s="16"/>
    </row>
    <row r="16" spans="1:36" hidden="1">
      <c r="A16" s="1" t="s">
        <v>7</v>
      </c>
      <c r="C16" s="4" t="s">
        <v>44</v>
      </c>
      <c r="E16" s="4" t="str">
        <f>Option!$C$13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</v>
      </c>
    </row>
    <row r="17" spans="1:47" hidden="1">
      <c r="A17" s="1" t="s">
        <v>7</v>
      </c>
    </row>
    <row r="18" spans="1:47" s="24" customFormat="1" hidden="1">
      <c r="A18" s="24" t="s">
        <v>7</v>
      </c>
      <c r="I18" s="25"/>
      <c r="L18" s="26"/>
      <c r="M18" s="26"/>
      <c r="N18" s="26"/>
      <c r="O18" s="27"/>
      <c r="P18" s="27"/>
      <c r="Q18" s="27"/>
      <c r="V18" s="48"/>
      <c r="W18" s="25"/>
      <c r="X18" s="25"/>
      <c r="AB18" s="28"/>
      <c r="AC18" s="28"/>
      <c r="AD18" s="28"/>
      <c r="AI18" s="38"/>
      <c r="AJ18" s="38"/>
    </row>
    <row r="20" spans="1:47" ht="15.6"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49"/>
      <c r="W20" s="50"/>
      <c r="X20" s="50"/>
      <c r="Y20" s="21"/>
      <c r="Z20" s="21"/>
      <c r="AA20" s="21"/>
      <c r="AB20" s="21"/>
      <c r="AC20" s="21"/>
      <c r="AD20" s="21"/>
      <c r="AE20" s="21"/>
      <c r="AF20" s="21"/>
      <c r="AG20" s="21"/>
      <c r="AH20" s="21"/>
    </row>
    <row r="21" spans="1:47" s="42" customFormat="1" ht="18">
      <c r="A21" s="41"/>
      <c r="B21" s="41"/>
      <c r="I21" s="43"/>
      <c r="K21" s="70" t="s">
        <v>76</v>
      </c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44"/>
      <c r="AJ21" s="44"/>
    </row>
    <row r="22" spans="1:47" ht="15.6"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49"/>
      <c r="W22" s="50"/>
      <c r="X22" s="50"/>
      <c r="Y22" s="21"/>
      <c r="Z22" s="21"/>
      <c r="AA22" s="21"/>
      <c r="AB22" s="21"/>
      <c r="AC22" s="21"/>
      <c r="AD22" s="21"/>
      <c r="AE22" s="21"/>
      <c r="AF22" s="21"/>
      <c r="AG22" s="21"/>
      <c r="AH22" s="21"/>
    </row>
    <row r="23" spans="1:47" s="56" customFormat="1" ht="78">
      <c r="A23" s="57"/>
      <c r="B23" s="57"/>
      <c r="E23" s="58" t="s">
        <v>29</v>
      </c>
      <c r="I23" s="59"/>
      <c r="K23" s="55" t="s">
        <v>78</v>
      </c>
      <c r="L23" s="55" t="s">
        <v>79</v>
      </c>
      <c r="M23" s="55" t="s">
        <v>14</v>
      </c>
      <c r="N23" s="55" t="s">
        <v>16</v>
      </c>
      <c r="O23" s="60" t="s">
        <v>30</v>
      </c>
      <c r="P23" s="55" t="s">
        <v>98</v>
      </c>
      <c r="Q23" s="61" t="s">
        <v>80</v>
      </c>
      <c r="R23" s="55" t="s">
        <v>31</v>
      </c>
      <c r="S23" s="61" t="s">
        <v>38</v>
      </c>
      <c r="T23" s="61" t="s">
        <v>34</v>
      </c>
      <c r="U23" s="62" t="s">
        <v>15</v>
      </c>
      <c r="V23" s="62" t="s">
        <v>17</v>
      </c>
      <c r="W23" s="54" t="s">
        <v>81</v>
      </c>
      <c r="X23" s="54" t="s">
        <v>82</v>
      </c>
      <c r="Y23" s="63" t="s">
        <v>36</v>
      </c>
      <c r="Z23" s="63" t="s">
        <v>12</v>
      </c>
      <c r="AA23" s="61" t="s">
        <v>32</v>
      </c>
      <c r="AB23" s="61" t="s">
        <v>13</v>
      </c>
      <c r="AC23" s="64" t="s">
        <v>57</v>
      </c>
      <c r="AD23" s="64" t="s">
        <v>58</v>
      </c>
      <c r="AE23" s="52" t="s">
        <v>83</v>
      </c>
      <c r="AF23" s="53" t="s">
        <v>84</v>
      </c>
      <c r="AG23" s="53" t="s">
        <v>85</v>
      </c>
      <c r="AH23" s="53" t="s">
        <v>86</v>
      </c>
      <c r="AI23" s="54" t="s">
        <v>87</v>
      </c>
      <c r="AJ23" s="54" t="s">
        <v>88</v>
      </c>
      <c r="AK23" s="54" t="s">
        <v>89</v>
      </c>
      <c r="AL23" s="54" t="s">
        <v>90</v>
      </c>
      <c r="AM23" s="54" t="s">
        <v>91</v>
      </c>
      <c r="AN23" s="54" t="s">
        <v>92</v>
      </c>
      <c r="AO23" s="55" t="s">
        <v>93</v>
      </c>
      <c r="AP23" s="55" t="s">
        <v>94</v>
      </c>
    </row>
    <row r="24" spans="1:47">
      <c r="B24" s="1" t="str">
        <f>IF(K24="","Hide","Show")</f>
        <v>Show</v>
      </c>
      <c r="C24" s="4" t="s">
        <v>48</v>
      </c>
      <c r="E24" s="13" t="str">
        <f>""</f>
        <v/>
      </c>
      <c r="K24" s="22">
        <v>2</v>
      </c>
      <c r="L24" s="22">
        <v>2026</v>
      </c>
      <c r="M24" s="4" t="s">
        <v>204</v>
      </c>
      <c r="N24" s="4" t="s">
        <v>204</v>
      </c>
      <c r="O24" s="4" t="s">
        <v>204</v>
      </c>
      <c r="P24" s="4" t="s">
        <v>204</v>
      </c>
      <c r="Q24" s="4" t="s">
        <v>204</v>
      </c>
      <c r="R24" s="4" t="s">
        <v>204</v>
      </c>
      <c r="S24" s="4" t="s">
        <v>204</v>
      </c>
      <c r="T24" s="4" t="s">
        <v>204</v>
      </c>
      <c r="U24" s="4" t="s">
        <v>204</v>
      </c>
      <c r="V24" s="4" t="s">
        <v>204</v>
      </c>
      <c r="W24" s="4" t="s">
        <v>204</v>
      </c>
      <c r="X24" s="4" t="s">
        <v>204</v>
      </c>
      <c r="Y24" s="4" t="s">
        <v>204</v>
      </c>
      <c r="Z24" s="4" t="s">
        <v>204</v>
      </c>
      <c r="AA24" s="4" t="s">
        <v>204</v>
      </c>
      <c r="AB24" s="4" t="s">
        <v>204</v>
      </c>
      <c r="AC24" s="4" t="s">
        <v>204</v>
      </c>
      <c r="AD24" s="4" t="s">
        <v>204</v>
      </c>
      <c r="AE24" s="4" t="s">
        <v>204</v>
      </c>
      <c r="AF24" s="4" t="s">
        <v>204</v>
      </c>
      <c r="AG24" s="40" t="s">
        <v>96</v>
      </c>
      <c r="AH24" s="67" t="s">
        <v>204</v>
      </c>
      <c r="AI24" s="67" t="s">
        <v>204</v>
      </c>
      <c r="AJ24" s="65" t="s">
        <v>97</v>
      </c>
      <c r="AK24" s="3" t="s">
        <v>204</v>
      </c>
      <c r="AL24" s="3" t="s">
        <v>204</v>
      </c>
      <c r="AM24" s="3" t="s">
        <v>204</v>
      </c>
      <c r="AN24" s="3" t="s">
        <v>204</v>
      </c>
      <c r="AO24" s="3" t="s">
        <v>204</v>
      </c>
      <c r="AP24" s="3" t="s">
        <v>204</v>
      </c>
    </row>
    <row r="25" spans="1:47" hidden="1">
      <c r="B25" s="1" t="str">
        <f>IF(K25="","Hide","Show")</f>
        <v>Hide</v>
      </c>
      <c r="C25" s="4" t="s">
        <v>49</v>
      </c>
      <c r="E25" s="13" t="str">
        <f>""</f>
        <v/>
      </c>
      <c r="K25" s="4" t="str">
        <f>""</f>
        <v/>
      </c>
      <c r="L25" s="40" t="str">
        <f>""</f>
        <v/>
      </c>
      <c r="M25" s="40"/>
      <c r="N25" s="40"/>
      <c r="O25" s="4" t="str">
        <f>""</f>
        <v/>
      </c>
      <c r="P25" s="4"/>
      <c r="Q25" s="4"/>
      <c r="R25" s="4" t="str">
        <f>""</f>
        <v/>
      </c>
      <c r="S25" s="4" t="str">
        <f>""</f>
        <v/>
      </c>
      <c r="T25" s="4" t="str">
        <f>""</f>
        <v/>
      </c>
      <c r="V25" s="47" t="str">
        <f>""</f>
        <v/>
      </c>
      <c r="W25" s="51"/>
      <c r="X25" s="51"/>
      <c r="Y25" s="4" t="str">
        <f>""</f>
        <v/>
      </c>
      <c r="Z25" s="4" t="str">
        <f>""</f>
        <v/>
      </c>
      <c r="AA25" s="4" t="str">
        <f>""</f>
        <v/>
      </c>
      <c r="AB25" s="20" t="str">
        <f>""</f>
        <v/>
      </c>
      <c r="AC25" s="66">
        <f>IFERROR(AD25/AB25,0)</f>
        <v>0</v>
      </c>
      <c r="AD25" s="39" t="str">
        <f>""</f>
        <v/>
      </c>
      <c r="AE25" s="4" t="str">
        <f>""</f>
        <v/>
      </c>
      <c r="AF25" s="18" t="str">
        <f>""</f>
        <v/>
      </c>
      <c r="AG25" s="5" t="str">
        <f>""</f>
        <v/>
      </c>
      <c r="AH25" s="4" t="str">
        <f>""</f>
        <v/>
      </c>
      <c r="AI25" s="39"/>
      <c r="AJ25" s="39"/>
    </row>
    <row r="26" spans="1:47" hidden="1">
      <c r="B26" s="1" t="str">
        <f>IF(K26="","Hide","Show")</f>
        <v>Hide</v>
      </c>
      <c r="C26" s="4" t="s">
        <v>50</v>
      </c>
      <c r="E26" s="13" t="str">
        <f>""</f>
        <v/>
      </c>
      <c r="K26" s="4" t="str">
        <f>""</f>
        <v/>
      </c>
      <c r="L26" s="40" t="str">
        <f>""</f>
        <v/>
      </c>
      <c r="M26" s="40"/>
      <c r="N26" s="40"/>
      <c r="O26" s="4" t="str">
        <f>""</f>
        <v/>
      </c>
      <c r="P26" s="4"/>
      <c r="Q26" s="4"/>
      <c r="R26" s="4" t="str">
        <f>""</f>
        <v/>
      </c>
      <c r="S26" s="4" t="str">
        <f>""</f>
        <v/>
      </c>
      <c r="T26" s="4" t="str">
        <f>""</f>
        <v/>
      </c>
      <c r="V26" s="47" t="str">
        <f>""</f>
        <v/>
      </c>
      <c r="W26" s="51"/>
      <c r="X26" s="51"/>
      <c r="Y26" s="4" t="str">
        <f>""</f>
        <v/>
      </c>
      <c r="Z26" s="4" t="str">
        <f>""</f>
        <v/>
      </c>
      <c r="AA26" s="4" t="str">
        <f>""</f>
        <v/>
      </c>
      <c r="AB26" s="20" t="str">
        <f>""</f>
        <v/>
      </c>
      <c r="AC26" s="66">
        <f>IFERROR(AD26/AB26,0)</f>
        <v>0</v>
      </c>
      <c r="AD26" s="39" t="str">
        <f>""</f>
        <v/>
      </c>
      <c r="AE26" s="4" t="str">
        <f>""</f>
        <v/>
      </c>
      <c r="AF26" s="18" t="str">
        <f>""</f>
        <v/>
      </c>
      <c r="AG26" s="5" t="str">
        <f>""</f>
        <v/>
      </c>
      <c r="AH26" s="4" t="str">
        <f>""</f>
        <v/>
      </c>
      <c r="AI26" s="39"/>
      <c r="AJ26" s="39"/>
    </row>
    <row r="27" spans="1:47">
      <c r="AC27" s="66"/>
      <c r="AD27" s="39"/>
      <c r="AG27" s="5"/>
      <c r="AI27" s="39"/>
      <c r="AJ27" s="39"/>
    </row>
    <row r="28" spans="1:47">
      <c r="AQ28" s="16"/>
    </row>
    <row r="29" spans="1:47">
      <c r="AR29" s="16"/>
    </row>
    <row r="30" spans="1:47">
      <c r="AS30" s="16"/>
    </row>
    <row r="31" spans="1:47">
      <c r="AT31" s="16"/>
    </row>
    <row r="32" spans="1:47">
      <c r="AU32" s="16"/>
    </row>
    <row r="33" spans="48:50">
      <c r="AV33" s="16"/>
    </row>
    <row r="34" spans="48:50">
      <c r="AW34" s="16"/>
    </row>
    <row r="35" spans="48:50">
      <c r="AX35" s="16"/>
    </row>
  </sheetData>
  <sortState xmlns:xlrd2="http://schemas.microsoft.com/office/spreadsheetml/2017/richdata2" ref="K24:AJ390">
    <sortCondition ref="R24:R392"/>
  </sortState>
  <mergeCells count="1">
    <mergeCell ref="K21:AH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8" zoomScale="70" zoomScaleNormal="70" workbookViewId="0">
      <selection activeCell="P3" sqref="P3"/>
    </sheetView>
  </sheetViews>
  <sheetFormatPr defaultRowHeight="14.4"/>
  <cols>
    <col min="1" max="1" width="9.109375" hidden="1" customWidth="1"/>
    <col min="2" max="2" width="11.88671875" bestFit="1" customWidth="1"/>
    <col min="3" max="3" width="145" bestFit="1" customWidth="1"/>
    <col min="4" max="4" width="15.5546875" bestFit="1" customWidth="1"/>
    <col min="5" max="5" width="14.88671875" bestFit="1" customWidth="1"/>
    <col min="6" max="6" width="15.44140625" bestFit="1" customWidth="1"/>
    <col min="7" max="7" width="25.109375" bestFit="1" customWidth="1"/>
    <col min="8" max="8" width="13.5546875" bestFit="1" customWidth="1"/>
    <col min="9" max="9" width="19.33203125" bestFit="1" customWidth="1"/>
    <col min="10" max="10" width="13.6640625" bestFit="1" customWidth="1"/>
    <col min="11" max="11" width="14.33203125" bestFit="1" customWidth="1"/>
    <col min="12" max="12" width="11.44140625" bestFit="1" customWidth="1"/>
    <col min="13" max="13" width="11.6640625" bestFit="1" customWidth="1"/>
    <col min="14" max="14" width="15" bestFit="1" customWidth="1"/>
    <col min="15" max="15" width="12.5546875" bestFit="1" customWidth="1"/>
    <col min="16" max="16" width="9.6640625" bestFit="1" customWidth="1"/>
    <col min="17" max="17" width="8" bestFit="1" customWidth="1"/>
    <col min="18" max="18" width="9.88671875" bestFit="1" customWidth="1"/>
    <col min="19" max="19" width="12.109375" bestFit="1" customWidth="1"/>
  </cols>
  <sheetData>
    <row r="1" spans="1:19" hidden="1">
      <c r="A1" t="s">
        <v>75</v>
      </c>
    </row>
    <row r="2" spans="1:19">
      <c r="B2" s="30" t="s">
        <v>14</v>
      </c>
      <c r="C2" s="30" t="s">
        <v>16</v>
      </c>
      <c r="D2" s="30" t="s">
        <v>30</v>
      </c>
      <c r="E2" s="30" t="s">
        <v>31</v>
      </c>
      <c r="F2" s="30" t="s">
        <v>32</v>
      </c>
      <c r="G2" s="30" t="s">
        <v>33</v>
      </c>
      <c r="H2" s="30" t="s">
        <v>34</v>
      </c>
      <c r="I2" s="30" t="s">
        <v>35</v>
      </c>
      <c r="J2" s="30" t="s">
        <v>36</v>
      </c>
      <c r="K2" s="30" t="s">
        <v>12</v>
      </c>
      <c r="L2" s="30" t="s">
        <v>32</v>
      </c>
      <c r="M2" s="30" t="s">
        <v>13</v>
      </c>
      <c r="N2" s="30" t="s">
        <v>37</v>
      </c>
      <c r="O2" s="30" t="s">
        <v>38</v>
      </c>
      <c r="P2" s="31" t="s">
        <v>17</v>
      </c>
      <c r="Q2" s="30" t="s">
        <v>15</v>
      </c>
      <c r="R2" s="31" t="s">
        <v>57</v>
      </c>
      <c r="S2" s="32" t="s">
        <v>58</v>
      </c>
    </row>
    <row r="3" spans="1:19">
      <c r="B3" s="33" t="s">
        <v>59</v>
      </c>
      <c r="C3" s="34" t="s">
        <v>60</v>
      </c>
      <c r="D3" s="33" t="s">
        <v>39</v>
      </c>
      <c r="E3" s="33" t="s">
        <v>61</v>
      </c>
      <c r="F3" s="33" t="s">
        <v>62</v>
      </c>
      <c r="G3" s="33" t="s">
        <v>63</v>
      </c>
      <c r="H3" s="33" t="s">
        <v>64</v>
      </c>
      <c r="I3" s="33" t="s">
        <v>40</v>
      </c>
      <c r="J3" s="33" t="s">
        <v>65</v>
      </c>
      <c r="K3" s="33" t="s">
        <v>66</v>
      </c>
      <c r="L3" s="33" t="s">
        <v>67</v>
      </c>
      <c r="M3" s="33" t="s">
        <v>68</v>
      </c>
      <c r="N3" s="33" t="s">
        <v>69</v>
      </c>
      <c r="O3" s="33" t="s">
        <v>70</v>
      </c>
      <c r="P3" s="34" t="s">
        <v>71</v>
      </c>
      <c r="Q3" s="33" t="s">
        <v>72</v>
      </c>
      <c r="R3" s="35" t="e">
        <v>#VALUE!</v>
      </c>
      <c r="S3" s="35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5"/>
      <c r="S4" s="35"/>
    </row>
    <row r="5" spans="1:19" ht="187.2">
      <c r="B5" t="s">
        <v>74</v>
      </c>
      <c r="C5" s="29" t="s">
        <v>54</v>
      </c>
    </row>
    <row r="7" spans="1:19" ht="187.2">
      <c r="C7" s="29" t="s">
        <v>56</v>
      </c>
    </row>
    <row r="9" spans="1:19" ht="187.2">
      <c r="C9" s="29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706E-2CE0-4F9F-8BD4-E25E5FC8379D}">
  <dimension ref="A1:B9"/>
  <sheetViews>
    <sheetView topLeftCell="B2" workbookViewId="0">
      <selection activeCell="B9" sqref="B9"/>
    </sheetView>
  </sheetViews>
  <sheetFormatPr defaultRowHeight="14.4"/>
  <cols>
    <col min="1" max="1" width="8.88671875" hidden="1" customWidth="1"/>
  </cols>
  <sheetData>
    <row r="1" spans="1:2" hidden="1">
      <c r="A1" t="s">
        <v>75</v>
      </c>
    </row>
    <row r="5" spans="1:2" ht="18">
      <c r="B5" s="68" t="s">
        <v>99</v>
      </c>
    </row>
    <row r="7" spans="1:2">
      <c r="B7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8" spans="1:2">
      <c r="B8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9" spans="1:2">
      <c r="B9" s="4" t="str">
        <f>"'CW0080-SGD','CY0036-SGD','CW0080-SGD','CS0176-SGD','CG0164-SGD'"</f>
        <v>'CW0080-SGD','CY0036-SGD','CW0080-SGD','CS0176-SGD','CG0164-SGD'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2AC3-7A9A-4EB2-89AD-D2599CE71C07}">
  <dimension ref="A1:E26"/>
  <sheetViews>
    <sheetView workbookViewId="0"/>
  </sheetViews>
  <sheetFormatPr defaultRowHeight="14.4"/>
  <sheetData>
    <row r="1" spans="1:5">
      <c r="A1" s="69" t="s">
        <v>137</v>
      </c>
      <c r="B1" s="69" t="s">
        <v>1</v>
      </c>
      <c r="C1" s="69" t="s">
        <v>2</v>
      </c>
      <c r="D1" s="69" t="s">
        <v>3</v>
      </c>
    </row>
    <row r="2" spans="1:5">
      <c r="B2" s="69" t="s">
        <v>19</v>
      </c>
      <c r="C2" s="69" t="s">
        <v>4</v>
      </c>
    </row>
    <row r="3" spans="1:5">
      <c r="A3" s="69" t="s">
        <v>0</v>
      </c>
      <c r="B3" s="69" t="s">
        <v>5</v>
      </c>
      <c r="C3" s="69" t="s">
        <v>198</v>
      </c>
    </row>
    <row r="4" spans="1:5">
      <c r="A4" s="69" t="s">
        <v>0</v>
      </c>
      <c r="B4" s="69" t="s">
        <v>6</v>
      </c>
      <c r="C4" s="69" t="s">
        <v>199</v>
      </c>
    </row>
    <row r="5" spans="1:5">
      <c r="A5" s="69" t="s">
        <v>0</v>
      </c>
      <c r="B5" s="69" t="s">
        <v>26</v>
      </c>
      <c r="C5" s="69" t="s">
        <v>100</v>
      </c>
      <c r="D5" s="69" t="s">
        <v>101</v>
      </c>
      <c r="E5" s="69" t="s">
        <v>45</v>
      </c>
    </row>
    <row r="8" spans="1:5">
      <c r="A8" s="69" t="s">
        <v>8</v>
      </c>
      <c r="C8" s="69" t="s">
        <v>102</v>
      </c>
    </row>
    <row r="9" spans="1:5">
      <c r="A9" s="69" t="s">
        <v>9</v>
      </c>
      <c r="C9" s="69" t="s">
        <v>103</v>
      </c>
    </row>
    <row r="10" spans="1:5">
      <c r="B10" s="69" t="s">
        <v>42</v>
      </c>
      <c r="C10" s="69" t="s">
        <v>104</v>
      </c>
    </row>
    <row r="11" spans="1:5">
      <c r="B11" s="69" t="s">
        <v>39</v>
      </c>
      <c r="C11" s="69" t="s">
        <v>104</v>
      </c>
    </row>
    <row r="12" spans="1:5">
      <c r="B12" s="69" t="s">
        <v>43</v>
      </c>
      <c r="C12" s="69" t="s">
        <v>105</v>
      </c>
    </row>
    <row r="13" spans="1:5">
      <c r="B13" s="69" t="s">
        <v>44</v>
      </c>
      <c r="C13" s="69" t="s">
        <v>106</v>
      </c>
      <c r="D13" s="69" t="s">
        <v>107</v>
      </c>
    </row>
    <row r="14" spans="1:5">
      <c r="D14" s="69" t="s">
        <v>108</v>
      </c>
    </row>
    <row r="15" spans="1:5">
      <c r="D15" s="69" t="s">
        <v>197</v>
      </c>
    </row>
    <row r="23" spans="3:3">
      <c r="C23" s="69" t="s">
        <v>77</v>
      </c>
    </row>
    <row r="24" spans="3:3">
      <c r="C24" s="69" t="s">
        <v>109</v>
      </c>
    </row>
    <row r="25" spans="3:3">
      <c r="C25" s="69" t="s">
        <v>110</v>
      </c>
    </row>
    <row r="26" spans="3:3">
      <c r="C26" s="69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8AD6-990D-491D-A87D-578A26FC79A5}">
  <dimension ref="A1:E26"/>
  <sheetViews>
    <sheetView workbookViewId="0"/>
  </sheetViews>
  <sheetFormatPr defaultRowHeight="14.4"/>
  <sheetData>
    <row r="1" spans="1:5">
      <c r="A1" s="69" t="s">
        <v>137</v>
      </c>
      <c r="B1" s="69" t="s">
        <v>1</v>
      </c>
      <c r="C1" s="69" t="s">
        <v>2</v>
      </c>
      <c r="D1" s="69" t="s">
        <v>3</v>
      </c>
    </row>
    <row r="2" spans="1:5">
      <c r="B2" s="69" t="s">
        <v>19</v>
      </c>
      <c r="C2" s="69" t="s">
        <v>4</v>
      </c>
    </row>
    <row r="3" spans="1:5">
      <c r="A3" s="69" t="s">
        <v>0</v>
      </c>
      <c r="B3" s="69" t="s">
        <v>5</v>
      </c>
      <c r="C3" s="69" t="s">
        <v>198</v>
      </c>
    </row>
    <row r="4" spans="1:5">
      <c r="A4" s="69" t="s">
        <v>0</v>
      </c>
      <c r="B4" s="69" t="s">
        <v>6</v>
      </c>
      <c r="C4" s="69" t="s">
        <v>199</v>
      </c>
    </row>
    <row r="5" spans="1:5">
      <c r="A5" s="69" t="s">
        <v>0</v>
      </c>
      <c r="B5" s="69" t="s">
        <v>26</v>
      </c>
      <c r="C5" s="69" t="s">
        <v>100</v>
      </c>
      <c r="D5" s="69" t="s">
        <v>101</v>
      </c>
      <c r="E5" s="69" t="s">
        <v>45</v>
      </c>
    </row>
    <row r="8" spans="1:5">
      <c r="A8" s="69" t="s">
        <v>8</v>
      </c>
      <c r="C8" s="69" t="s">
        <v>102</v>
      </c>
    </row>
    <row r="9" spans="1:5">
      <c r="A9" s="69" t="s">
        <v>9</v>
      </c>
      <c r="C9" s="69" t="s">
        <v>103</v>
      </c>
    </row>
    <row r="10" spans="1:5">
      <c r="B10" s="69" t="s">
        <v>42</v>
      </c>
      <c r="C10" s="69" t="s">
        <v>104</v>
      </c>
    </row>
    <row r="11" spans="1:5">
      <c r="B11" s="69" t="s">
        <v>39</v>
      </c>
      <c r="C11" s="69" t="s">
        <v>104</v>
      </c>
    </row>
    <row r="12" spans="1:5">
      <c r="B12" s="69" t="s">
        <v>43</v>
      </c>
      <c r="C12" s="69" t="s">
        <v>105</v>
      </c>
    </row>
    <row r="13" spans="1:5">
      <c r="B13" s="69" t="s">
        <v>44</v>
      </c>
      <c r="C13" s="69" t="s">
        <v>106</v>
      </c>
      <c r="D13" s="69" t="s">
        <v>107</v>
      </c>
    </row>
    <row r="14" spans="1:5">
      <c r="D14" s="69" t="s">
        <v>108</v>
      </c>
    </row>
    <row r="15" spans="1:5">
      <c r="D15" s="69" t="s">
        <v>197</v>
      </c>
    </row>
    <row r="23" spans="3:3">
      <c r="C23" s="69" t="s">
        <v>77</v>
      </c>
    </row>
    <row r="24" spans="3:3">
      <c r="C24" s="69" t="s">
        <v>109</v>
      </c>
    </row>
    <row r="25" spans="3:3">
      <c r="C25" s="69" t="s">
        <v>110</v>
      </c>
    </row>
    <row r="26" spans="3:3">
      <c r="C26" s="69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A86A-033D-4AF8-9AB6-884817DB451A}">
  <dimension ref="A1:AP28"/>
  <sheetViews>
    <sheetView workbookViewId="0"/>
  </sheetViews>
  <sheetFormatPr defaultRowHeight="14.4"/>
  <sheetData>
    <row r="1" spans="1:33">
      <c r="A1" s="69" t="s">
        <v>138</v>
      </c>
      <c r="B1" s="69" t="s">
        <v>46</v>
      </c>
      <c r="C1" s="69" t="s">
        <v>7</v>
      </c>
      <c r="D1" s="69" t="s">
        <v>7</v>
      </c>
      <c r="E1" s="69" t="s">
        <v>7</v>
      </c>
      <c r="F1" s="69" t="s">
        <v>7</v>
      </c>
      <c r="G1" s="69" t="s">
        <v>7</v>
      </c>
      <c r="H1" s="69" t="s">
        <v>7</v>
      </c>
      <c r="I1" s="69" t="s">
        <v>7</v>
      </c>
      <c r="J1" s="69" t="s">
        <v>53</v>
      </c>
      <c r="K1" s="69" t="s">
        <v>18</v>
      </c>
      <c r="L1" s="69" t="s">
        <v>18</v>
      </c>
      <c r="O1" s="69" t="s">
        <v>18</v>
      </c>
      <c r="P1" s="69" t="s">
        <v>18</v>
      </c>
      <c r="R1" s="69" t="s">
        <v>18</v>
      </c>
      <c r="S1" s="69" t="s">
        <v>18</v>
      </c>
      <c r="T1" s="69" t="s">
        <v>18</v>
      </c>
      <c r="V1" s="69" t="s">
        <v>18</v>
      </c>
      <c r="W1" s="69" t="s">
        <v>18</v>
      </c>
      <c r="Y1" s="69" t="s">
        <v>7</v>
      </c>
      <c r="Z1" s="69" t="s">
        <v>7</v>
      </c>
      <c r="AA1" s="69" t="s">
        <v>18</v>
      </c>
      <c r="AB1" s="69" t="s">
        <v>18</v>
      </c>
      <c r="AE1" s="69" t="s">
        <v>18</v>
      </c>
      <c r="AG1" s="69" t="s">
        <v>18</v>
      </c>
    </row>
    <row r="2" spans="1:33">
      <c r="A2" s="69" t="s">
        <v>7</v>
      </c>
      <c r="D2" s="69" t="s">
        <v>19</v>
      </c>
      <c r="E2" s="69" t="s">
        <v>112</v>
      </c>
    </row>
    <row r="3" spans="1:33">
      <c r="A3" s="69" t="s">
        <v>7</v>
      </c>
      <c r="D3" s="69" t="s">
        <v>22</v>
      </c>
      <c r="E3" s="69" t="s">
        <v>20</v>
      </c>
      <c r="F3" s="69" t="s">
        <v>21</v>
      </c>
      <c r="G3" s="69" t="s">
        <v>23</v>
      </c>
      <c r="H3" s="69" t="s">
        <v>47</v>
      </c>
      <c r="I3" s="69" t="s">
        <v>24</v>
      </c>
    </row>
    <row r="4" spans="1:33">
      <c r="A4" s="69" t="s">
        <v>7</v>
      </c>
      <c r="C4" s="69" t="s">
        <v>11</v>
      </c>
      <c r="D4" s="69" t="s">
        <v>113</v>
      </c>
      <c r="E4" s="69" t="s">
        <v>114</v>
      </c>
      <c r="F4" s="69" t="s">
        <v>51</v>
      </c>
      <c r="G4" s="69" t="s">
        <v>25</v>
      </c>
      <c r="H4" s="69" t="s">
        <v>115</v>
      </c>
    </row>
    <row r="5" spans="1:33">
      <c r="A5" s="69" t="s">
        <v>7</v>
      </c>
      <c r="C5" s="69" t="s">
        <v>10</v>
      </c>
      <c r="D5" s="69" t="s">
        <v>116</v>
      </c>
      <c r="E5" s="69" t="s">
        <v>117</v>
      </c>
      <c r="F5" s="69" t="s">
        <v>52</v>
      </c>
      <c r="G5" s="69" t="s">
        <v>25</v>
      </c>
      <c r="H5" s="69" t="s">
        <v>115</v>
      </c>
      <c r="I5" s="69" t="s">
        <v>118</v>
      </c>
    </row>
    <row r="6" spans="1:33">
      <c r="A6" s="69" t="s">
        <v>7</v>
      </c>
      <c r="C6" s="69" t="s">
        <v>41</v>
      </c>
      <c r="D6" s="69" t="s">
        <v>119</v>
      </c>
      <c r="E6" s="69" t="s">
        <v>120</v>
      </c>
      <c r="F6" s="69" t="s">
        <v>52</v>
      </c>
      <c r="G6" s="69" t="s">
        <v>25</v>
      </c>
      <c r="H6" s="69" t="s">
        <v>115</v>
      </c>
      <c r="I6" s="69" t="s">
        <v>121</v>
      </c>
    </row>
    <row r="7" spans="1:33">
      <c r="A7" s="69" t="s">
        <v>7</v>
      </c>
    </row>
    <row r="8" spans="1:33">
      <c r="A8" s="69" t="s">
        <v>7</v>
      </c>
    </row>
    <row r="9" spans="1:33">
      <c r="A9" s="69" t="s">
        <v>7</v>
      </c>
    </row>
    <row r="10" spans="1:33">
      <c r="A10" s="69" t="s">
        <v>7</v>
      </c>
    </row>
    <row r="11" spans="1:33">
      <c r="A11" s="69" t="s">
        <v>7</v>
      </c>
      <c r="C11" s="69" t="s">
        <v>27</v>
      </c>
      <c r="E11" s="69" t="s">
        <v>122</v>
      </c>
    </row>
    <row r="12" spans="1:33">
      <c r="A12" s="69" t="s">
        <v>7</v>
      </c>
      <c r="C12" s="69" t="s">
        <v>28</v>
      </c>
      <c r="E12" s="69" t="s">
        <v>123</v>
      </c>
    </row>
    <row r="13" spans="1:33">
      <c r="A13" s="69" t="s">
        <v>7</v>
      </c>
      <c r="C13" s="69" t="s">
        <v>42</v>
      </c>
      <c r="E13" s="69" t="s">
        <v>124</v>
      </c>
    </row>
    <row r="14" spans="1:33">
      <c r="A14" s="69" t="s">
        <v>7</v>
      </c>
      <c r="C14" s="69" t="s">
        <v>39</v>
      </c>
      <c r="E14" s="69" t="s">
        <v>125</v>
      </c>
    </row>
    <row r="15" spans="1:33">
      <c r="A15" s="69" t="s">
        <v>7</v>
      </c>
      <c r="C15" s="69" t="s">
        <v>43</v>
      </c>
      <c r="E15" s="69" t="s">
        <v>126</v>
      </c>
    </row>
    <row r="16" spans="1:33">
      <c r="A16" s="69" t="s">
        <v>7</v>
      </c>
      <c r="C16" s="69" t="s">
        <v>44</v>
      </c>
      <c r="E16" s="69" t="s">
        <v>127</v>
      </c>
    </row>
    <row r="17" spans="1:42">
      <c r="A17" s="69" t="s">
        <v>7</v>
      </c>
    </row>
    <row r="18" spans="1:42">
      <c r="A18" s="69" t="s">
        <v>7</v>
      </c>
    </row>
    <row r="21" spans="1:42">
      <c r="K21" s="69" t="s">
        <v>76</v>
      </c>
    </row>
    <row r="23" spans="1:42">
      <c r="E23" s="69" t="s">
        <v>29</v>
      </c>
      <c r="K23" s="69" t="s">
        <v>78</v>
      </c>
      <c r="L23" s="69" t="s">
        <v>79</v>
      </c>
      <c r="M23" s="69" t="s">
        <v>14</v>
      </c>
      <c r="N23" s="69" t="s">
        <v>16</v>
      </c>
      <c r="O23" s="69" t="s">
        <v>30</v>
      </c>
      <c r="P23" s="69" t="s">
        <v>98</v>
      </c>
      <c r="Q23" s="69" t="s">
        <v>80</v>
      </c>
      <c r="R23" s="69" t="s">
        <v>31</v>
      </c>
      <c r="S23" s="69" t="s">
        <v>38</v>
      </c>
      <c r="T23" s="69" t="s">
        <v>34</v>
      </c>
      <c r="U23" s="69" t="s">
        <v>15</v>
      </c>
      <c r="V23" s="69" t="s">
        <v>17</v>
      </c>
      <c r="W23" s="69" t="s">
        <v>81</v>
      </c>
      <c r="X23" s="69" t="s">
        <v>82</v>
      </c>
      <c r="Y23" s="69" t="s">
        <v>36</v>
      </c>
      <c r="Z23" s="69" t="s">
        <v>12</v>
      </c>
      <c r="AA23" s="69" t="s">
        <v>32</v>
      </c>
      <c r="AB23" s="69" t="s">
        <v>13</v>
      </c>
      <c r="AC23" s="69" t="s">
        <v>57</v>
      </c>
      <c r="AD23" s="69" t="s">
        <v>58</v>
      </c>
      <c r="AE23" s="69" t="s">
        <v>83</v>
      </c>
      <c r="AF23" s="69" t="s">
        <v>84</v>
      </c>
      <c r="AG23" s="69" t="s">
        <v>85</v>
      </c>
      <c r="AH23" s="69" t="s">
        <v>86</v>
      </c>
      <c r="AI23" s="69" t="s">
        <v>87</v>
      </c>
      <c r="AJ23" s="69" t="s">
        <v>88</v>
      </c>
      <c r="AK23" s="69" t="s">
        <v>89</v>
      </c>
      <c r="AL23" s="69" t="s">
        <v>90</v>
      </c>
      <c r="AM23" s="69" t="s">
        <v>91</v>
      </c>
      <c r="AN23" s="69" t="s">
        <v>92</v>
      </c>
      <c r="AO23" s="69" t="s">
        <v>93</v>
      </c>
      <c r="AP23" s="69" t="s">
        <v>94</v>
      </c>
    </row>
    <row r="24" spans="1:42">
      <c r="B24" s="69" t="s">
        <v>128</v>
      </c>
      <c r="C24" s="69" t="s">
        <v>48</v>
      </c>
      <c r="E24" s="69" t="s">
        <v>129</v>
      </c>
      <c r="K24" s="69" t="s">
        <v>130</v>
      </c>
      <c r="L24" s="69" t="s">
        <v>131</v>
      </c>
      <c r="M24" s="69" t="s">
        <v>139</v>
      </c>
      <c r="N24" s="69" t="s">
        <v>140</v>
      </c>
      <c r="O24" s="69" t="s">
        <v>141</v>
      </c>
      <c r="P24" s="69" t="s">
        <v>142</v>
      </c>
      <c r="R24" s="69" t="s">
        <v>143</v>
      </c>
      <c r="S24" s="69" t="s">
        <v>144</v>
      </c>
      <c r="T24" s="69" t="s">
        <v>145</v>
      </c>
      <c r="U24" s="69" t="s">
        <v>146</v>
      </c>
      <c r="V24" s="69" t="s">
        <v>147</v>
      </c>
      <c r="W24" s="69" t="s">
        <v>148</v>
      </c>
      <c r="X24" s="69" t="s">
        <v>149</v>
      </c>
      <c r="Y24" s="69" t="s">
        <v>150</v>
      </c>
      <c r="Z24" s="69" t="s">
        <v>151</v>
      </c>
      <c r="AA24" s="69" t="s">
        <v>152</v>
      </c>
      <c r="AB24" s="69" t="s">
        <v>153</v>
      </c>
      <c r="AC24" s="69" t="s">
        <v>154</v>
      </c>
      <c r="AD24" s="69" t="s">
        <v>155</v>
      </c>
      <c r="AE24" s="69" t="s">
        <v>156</v>
      </c>
      <c r="AF24" s="69" t="s">
        <v>155</v>
      </c>
      <c r="AG24" s="69" t="s">
        <v>96</v>
      </c>
      <c r="AH24" s="69" t="s">
        <v>157</v>
      </c>
      <c r="AI24" s="69" t="s">
        <v>95</v>
      </c>
      <c r="AJ24" s="69" t="s">
        <v>97</v>
      </c>
      <c r="AK24" s="69" t="s">
        <v>158</v>
      </c>
      <c r="AL24" s="69" t="s">
        <v>159</v>
      </c>
      <c r="AM24" s="69" t="s">
        <v>160</v>
      </c>
      <c r="AN24" s="69" t="s">
        <v>161</v>
      </c>
      <c r="AO24" s="69" t="s">
        <v>162</v>
      </c>
      <c r="AP24" s="69" t="s">
        <v>163</v>
      </c>
    </row>
    <row r="25" spans="1:42">
      <c r="B25" s="69" t="s">
        <v>132</v>
      </c>
      <c r="C25" s="69" t="s">
        <v>49</v>
      </c>
      <c r="E25" s="69" t="s">
        <v>133</v>
      </c>
      <c r="K25" s="69" t="s">
        <v>164</v>
      </c>
      <c r="L25" s="69" t="s">
        <v>165</v>
      </c>
      <c r="O25" s="69" t="s">
        <v>166</v>
      </c>
      <c r="R25" s="69" t="s">
        <v>167</v>
      </c>
      <c r="S25" s="69" t="s">
        <v>168</v>
      </c>
      <c r="T25" s="69" t="s">
        <v>169</v>
      </c>
      <c r="V25" s="69" t="s">
        <v>170</v>
      </c>
      <c r="Y25" s="69" t="s">
        <v>169</v>
      </c>
      <c r="Z25" s="69" t="s">
        <v>171</v>
      </c>
      <c r="AA25" s="69" t="s">
        <v>172</v>
      </c>
      <c r="AB25" s="69" t="s">
        <v>173</v>
      </c>
      <c r="AC25" s="69" t="s">
        <v>174</v>
      </c>
      <c r="AD25" s="69" t="s">
        <v>175</v>
      </c>
      <c r="AE25" s="69" t="s">
        <v>176</v>
      </c>
      <c r="AF25" s="69" t="s">
        <v>177</v>
      </c>
      <c r="AG25" s="69" t="s">
        <v>178</v>
      </c>
      <c r="AH25" s="69" t="s">
        <v>179</v>
      </c>
    </row>
    <row r="26" spans="1:42">
      <c r="B26" s="69" t="s">
        <v>134</v>
      </c>
      <c r="C26" s="69" t="s">
        <v>50</v>
      </c>
      <c r="E26" s="69" t="s">
        <v>135</v>
      </c>
      <c r="K26" s="69" t="s">
        <v>180</v>
      </c>
      <c r="L26" s="69" t="s">
        <v>181</v>
      </c>
      <c r="O26" s="69" t="s">
        <v>182</v>
      </c>
      <c r="R26" s="69" t="s">
        <v>183</v>
      </c>
      <c r="S26" s="69" t="s">
        <v>184</v>
      </c>
      <c r="T26" s="69" t="s">
        <v>185</v>
      </c>
      <c r="V26" s="69" t="s">
        <v>186</v>
      </c>
      <c r="Y26" s="69" t="s">
        <v>185</v>
      </c>
      <c r="Z26" s="69" t="s">
        <v>187</v>
      </c>
      <c r="AA26" s="69" t="s">
        <v>188</v>
      </c>
      <c r="AB26" s="69" t="s">
        <v>189</v>
      </c>
      <c r="AC26" s="69" t="s">
        <v>190</v>
      </c>
      <c r="AD26" s="69" t="s">
        <v>191</v>
      </c>
      <c r="AE26" s="69" t="s">
        <v>192</v>
      </c>
      <c r="AF26" s="69" t="s">
        <v>193</v>
      </c>
      <c r="AG26" s="69" t="s">
        <v>194</v>
      </c>
      <c r="AH26" s="69" t="s">
        <v>195</v>
      </c>
    </row>
    <row r="28" spans="1:42">
      <c r="AC28" s="69" t="s">
        <v>136</v>
      </c>
      <c r="AD28" s="69" t="s">
        <v>196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BC9A-7B98-4547-90FC-9F7D91E0AAD7}">
  <dimension ref="A1:AP28"/>
  <sheetViews>
    <sheetView workbookViewId="0"/>
  </sheetViews>
  <sheetFormatPr defaultRowHeight="14.4"/>
  <sheetData>
    <row r="1" spans="1:33">
      <c r="A1" s="69" t="s">
        <v>138</v>
      </c>
      <c r="B1" s="69" t="s">
        <v>46</v>
      </c>
      <c r="C1" s="69" t="s">
        <v>7</v>
      </c>
      <c r="D1" s="69" t="s">
        <v>7</v>
      </c>
      <c r="E1" s="69" t="s">
        <v>7</v>
      </c>
      <c r="F1" s="69" t="s">
        <v>7</v>
      </c>
      <c r="G1" s="69" t="s">
        <v>7</v>
      </c>
      <c r="H1" s="69" t="s">
        <v>7</v>
      </c>
      <c r="I1" s="69" t="s">
        <v>7</v>
      </c>
      <c r="J1" s="69" t="s">
        <v>53</v>
      </c>
      <c r="K1" s="69" t="s">
        <v>18</v>
      </c>
      <c r="L1" s="69" t="s">
        <v>18</v>
      </c>
      <c r="O1" s="69" t="s">
        <v>18</v>
      </c>
      <c r="P1" s="69" t="s">
        <v>18</v>
      </c>
      <c r="R1" s="69" t="s">
        <v>18</v>
      </c>
      <c r="S1" s="69" t="s">
        <v>18</v>
      </c>
      <c r="T1" s="69" t="s">
        <v>18</v>
      </c>
      <c r="V1" s="69" t="s">
        <v>18</v>
      </c>
      <c r="W1" s="69" t="s">
        <v>18</v>
      </c>
      <c r="Y1" s="69" t="s">
        <v>7</v>
      </c>
      <c r="Z1" s="69" t="s">
        <v>7</v>
      </c>
      <c r="AA1" s="69" t="s">
        <v>18</v>
      </c>
      <c r="AB1" s="69" t="s">
        <v>18</v>
      </c>
      <c r="AE1" s="69" t="s">
        <v>18</v>
      </c>
      <c r="AG1" s="69" t="s">
        <v>18</v>
      </c>
    </row>
    <row r="2" spans="1:33">
      <c r="A2" s="69" t="s">
        <v>7</v>
      </c>
      <c r="D2" s="69" t="s">
        <v>19</v>
      </c>
      <c r="E2" s="69" t="s">
        <v>112</v>
      </c>
    </row>
    <row r="3" spans="1:33">
      <c r="A3" s="69" t="s">
        <v>7</v>
      </c>
      <c r="D3" s="69" t="s">
        <v>22</v>
      </c>
      <c r="E3" s="69" t="s">
        <v>20</v>
      </c>
      <c r="F3" s="69" t="s">
        <v>21</v>
      </c>
      <c r="G3" s="69" t="s">
        <v>23</v>
      </c>
      <c r="H3" s="69" t="s">
        <v>47</v>
      </c>
      <c r="I3" s="69" t="s">
        <v>24</v>
      </c>
    </row>
    <row r="4" spans="1:33">
      <c r="A4" s="69" t="s">
        <v>7</v>
      </c>
      <c r="C4" s="69" t="s">
        <v>11</v>
      </c>
      <c r="D4" s="69" t="s">
        <v>113</v>
      </c>
      <c r="E4" s="69" t="s">
        <v>114</v>
      </c>
      <c r="F4" s="69" t="s">
        <v>51</v>
      </c>
      <c r="G4" s="69" t="s">
        <v>25</v>
      </c>
      <c r="H4" s="69" t="s">
        <v>115</v>
      </c>
    </row>
    <row r="5" spans="1:33">
      <c r="A5" s="69" t="s">
        <v>7</v>
      </c>
      <c r="C5" s="69" t="s">
        <v>10</v>
      </c>
      <c r="D5" s="69" t="s">
        <v>116</v>
      </c>
      <c r="E5" s="69" t="s">
        <v>117</v>
      </c>
      <c r="F5" s="69" t="s">
        <v>52</v>
      </c>
      <c r="G5" s="69" t="s">
        <v>25</v>
      </c>
      <c r="H5" s="69" t="s">
        <v>115</v>
      </c>
      <c r="I5" s="69" t="s">
        <v>118</v>
      </c>
    </row>
    <row r="6" spans="1:33">
      <c r="A6" s="69" t="s">
        <v>7</v>
      </c>
      <c r="C6" s="69" t="s">
        <v>41</v>
      </c>
      <c r="D6" s="69" t="s">
        <v>119</v>
      </c>
      <c r="E6" s="69" t="s">
        <v>120</v>
      </c>
      <c r="F6" s="69" t="s">
        <v>52</v>
      </c>
      <c r="G6" s="69" t="s">
        <v>25</v>
      </c>
      <c r="H6" s="69" t="s">
        <v>115</v>
      </c>
      <c r="I6" s="69" t="s">
        <v>121</v>
      </c>
    </row>
    <row r="7" spans="1:33">
      <c r="A7" s="69" t="s">
        <v>7</v>
      </c>
    </row>
    <row r="8" spans="1:33">
      <c r="A8" s="69" t="s">
        <v>7</v>
      </c>
    </row>
    <row r="9" spans="1:33">
      <c r="A9" s="69" t="s">
        <v>7</v>
      </c>
    </row>
    <row r="10" spans="1:33">
      <c r="A10" s="69" t="s">
        <v>7</v>
      </c>
    </row>
    <row r="11" spans="1:33">
      <c r="A11" s="69" t="s">
        <v>7</v>
      </c>
      <c r="C11" s="69" t="s">
        <v>27</v>
      </c>
      <c r="E11" s="69" t="s">
        <v>122</v>
      </c>
    </row>
    <row r="12" spans="1:33">
      <c r="A12" s="69" t="s">
        <v>7</v>
      </c>
      <c r="C12" s="69" t="s">
        <v>28</v>
      </c>
      <c r="E12" s="69" t="s">
        <v>123</v>
      </c>
    </row>
    <row r="13" spans="1:33">
      <c r="A13" s="69" t="s">
        <v>7</v>
      </c>
      <c r="C13" s="69" t="s">
        <v>42</v>
      </c>
      <c r="E13" s="69" t="s">
        <v>124</v>
      </c>
    </row>
    <row r="14" spans="1:33">
      <c r="A14" s="69" t="s">
        <v>7</v>
      </c>
      <c r="C14" s="69" t="s">
        <v>39</v>
      </c>
      <c r="E14" s="69" t="s">
        <v>125</v>
      </c>
    </row>
    <row r="15" spans="1:33">
      <c r="A15" s="69" t="s">
        <v>7</v>
      </c>
      <c r="C15" s="69" t="s">
        <v>43</v>
      </c>
      <c r="E15" s="69" t="s">
        <v>126</v>
      </c>
    </row>
    <row r="16" spans="1:33">
      <c r="A16" s="69" t="s">
        <v>7</v>
      </c>
      <c r="C16" s="69" t="s">
        <v>44</v>
      </c>
      <c r="E16" s="69" t="s">
        <v>127</v>
      </c>
    </row>
    <row r="17" spans="1:42">
      <c r="A17" s="69" t="s">
        <v>7</v>
      </c>
    </row>
    <row r="18" spans="1:42">
      <c r="A18" s="69" t="s">
        <v>7</v>
      </c>
    </row>
    <row r="21" spans="1:42">
      <c r="K21" s="69" t="s">
        <v>76</v>
      </c>
    </row>
    <row r="23" spans="1:42">
      <c r="E23" s="69" t="s">
        <v>29</v>
      </c>
      <c r="K23" s="69" t="s">
        <v>78</v>
      </c>
      <c r="L23" s="69" t="s">
        <v>79</v>
      </c>
      <c r="M23" s="69" t="s">
        <v>14</v>
      </c>
      <c r="N23" s="69" t="s">
        <v>16</v>
      </c>
      <c r="O23" s="69" t="s">
        <v>30</v>
      </c>
      <c r="P23" s="69" t="s">
        <v>98</v>
      </c>
      <c r="Q23" s="69" t="s">
        <v>80</v>
      </c>
      <c r="R23" s="69" t="s">
        <v>31</v>
      </c>
      <c r="S23" s="69" t="s">
        <v>38</v>
      </c>
      <c r="T23" s="69" t="s">
        <v>34</v>
      </c>
      <c r="U23" s="69" t="s">
        <v>15</v>
      </c>
      <c r="V23" s="69" t="s">
        <v>17</v>
      </c>
      <c r="W23" s="69" t="s">
        <v>81</v>
      </c>
      <c r="X23" s="69" t="s">
        <v>82</v>
      </c>
      <c r="Y23" s="69" t="s">
        <v>36</v>
      </c>
      <c r="Z23" s="69" t="s">
        <v>12</v>
      </c>
      <c r="AA23" s="69" t="s">
        <v>32</v>
      </c>
      <c r="AB23" s="69" t="s">
        <v>13</v>
      </c>
      <c r="AC23" s="69" t="s">
        <v>57</v>
      </c>
      <c r="AD23" s="69" t="s">
        <v>58</v>
      </c>
      <c r="AE23" s="69" t="s">
        <v>83</v>
      </c>
      <c r="AF23" s="69" t="s">
        <v>84</v>
      </c>
      <c r="AG23" s="69" t="s">
        <v>85</v>
      </c>
      <c r="AH23" s="69" t="s">
        <v>86</v>
      </c>
      <c r="AI23" s="69" t="s">
        <v>87</v>
      </c>
      <c r="AJ23" s="69" t="s">
        <v>88</v>
      </c>
      <c r="AK23" s="69" t="s">
        <v>89</v>
      </c>
      <c r="AL23" s="69" t="s">
        <v>90</v>
      </c>
      <c r="AM23" s="69" t="s">
        <v>91</v>
      </c>
      <c r="AN23" s="69" t="s">
        <v>92</v>
      </c>
      <c r="AO23" s="69" t="s">
        <v>93</v>
      </c>
      <c r="AP23" s="69" t="s">
        <v>94</v>
      </c>
    </row>
    <row r="24" spans="1:42">
      <c r="B24" s="69" t="s">
        <v>128</v>
      </c>
      <c r="C24" s="69" t="s">
        <v>48</v>
      </c>
      <c r="E24" s="69" t="s">
        <v>129</v>
      </c>
      <c r="K24" s="69" t="s">
        <v>130</v>
      </c>
      <c r="L24" s="69" t="s">
        <v>131</v>
      </c>
      <c r="M24" s="69" t="s">
        <v>139</v>
      </c>
      <c r="N24" s="69" t="s">
        <v>140</v>
      </c>
      <c r="O24" s="69" t="s">
        <v>141</v>
      </c>
      <c r="P24" s="69" t="s">
        <v>142</v>
      </c>
      <c r="R24" s="69" t="s">
        <v>143</v>
      </c>
      <c r="S24" s="69" t="s">
        <v>144</v>
      </c>
      <c r="T24" s="69" t="s">
        <v>145</v>
      </c>
      <c r="U24" s="69" t="s">
        <v>146</v>
      </c>
      <c r="V24" s="69" t="s">
        <v>147</v>
      </c>
      <c r="W24" s="69" t="s">
        <v>148</v>
      </c>
      <c r="X24" s="69" t="s">
        <v>149</v>
      </c>
      <c r="Y24" s="69" t="s">
        <v>150</v>
      </c>
      <c r="Z24" s="69" t="s">
        <v>151</v>
      </c>
      <c r="AA24" s="69" t="s">
        <v>152</v>
      </c>
      <c r="AB24" s="69" t="s">
        <v>153</v>
      </c>
      <c r="AC24" s="69" t="s">
        <v>154</v>
      </c>
      <c r="AD24" s="69" t="s">
        <v>155</v>
      </c>
      <c r="AE24" s="69" t="s">
        <v>156</v>
      </c>
      <c r="AF24" s="69" t="s">
        <v>155</v>
      </c>
      <c r="AG24" s="69" t="s">
        <v>96</v>
      </c>
      <c r="AH24" s="69" t="s">
        <v>157</v>
      </c>
      <c r="AI24" s="69" t="s">
        <v>95</v>
      </c>
      <c r="AJ24" s="69" t="s">
        <v>97</v>
      </c>
      <c r="AK24" s="69" t="s">
        <v>158</v>
      </c>
      <c r="AL24" s="69" t="s">
        <v>159</v>
      </c>
      <c r="AM24" s="69" t="s">
        <v>160</v>
      </c>
      <c r="AN24" s="69" t="s">
        <v>161</v>
      </c>
      <c r="AO24" s="69" t="s">
        <v>162</v>
      </c>
      <c r="AP24" s="69" t="s">
        <v>163</v>
      </c>
    </row>
    <row r="25" spans="1:42">
      <c r="B25" s="69" t="s">
        <v>132</v>
      </c>
      <c r="C25" s="69" t="s">
        <v>49</v>
      </c>
      <c r="E25" s="69" t="s">
        <v>133</v>
      </c>
      <c r="K25" s="69" t="s">
        <v>164</v>
      </c>
      <c r="L25" s="69" t="s">
        <v>165</v>
      </c>
      <c r="O25" s="69" t="s">
        <v>166</v>
      </c>
      <c r="R25" s="69" t="s">
        <v>167</v>
      </c>
      <c r="S25" s="69" t="s">
        <v>168</v>
      </c>
      <c r="T25" s="69" t="s">
        <v>169</v>
      </c>
      <c r="V25" s="69" t="s">
        <v>170</v>
      </c>
      <c r="Y25" s="69" t="s">
        <v>169</v>
      </c>
      <c r="Z25" s="69" t="s">
        <v>171</v>
      </c>
      <c r="AA25" s="69" t="s">
        <v>172</v>
      </c>
      <c r="AB25" s="69" t="s">
        <v>173</v>
      </c>
      <c r="AC25" s="69" t="s">
        <v>174</v>
      </c>
      <c r="AD25" s="69" t="s">
        <v>175</v>
      </c>
      <c r="AE25" s="69" t="s">
        <v>176</v>
      </c>
      <c r="AF25" s="69" t="s">
        <v>177</v>
      </c>
      <c r="AG25" s="69" t="s">
        <v>178</v>
      </c>
      <c r="AH25" s="69" t="s">
        <v>179</v>
      </c>
    </row>
    <row r="26" spans="1:42">
      <c r="B26" s="69" t="s">
        <v>134</v>
      </c>
      <c r="C26" s="69" t="s">
        <v>50</v>
      </c>
      <c r="E26" s="69" t="s">
        <v>135</v>
      </c>
      <c r="K26" s="69" t="s">
        <v>180</v>
      </c>
      <c r="L26" s="69" t="s">
        <v>181</v>
      </c>
      <c r="O26" s="69" t="s">
        <v>182</v>
      </c>
      <c r="R26" s="69" t="s">
        <v>183</v>
      </c>
      <c r="S26" s="69" t="s">
        <v>184</v>
      </c>
      <c r="T26" s="69" t="s">
        <v>185</v>
      </c>
      <c r="V26" s="69" t="s">
        <v>186</v>
      </c>
      <c r="Y26" s="69" t="s">
        <v>185</v>
      </c>
      <c r="Z26" s="69" t="s">
        <v>187</v>
      </c>
      <c r="AA26" s="69" t="s">
        <v>188</v>
      </c>
      <c r="AB26" s="69" t="s">
        <v>189</v>
      </c>
      <c r="AC26" s="69" t="s">
        <v>190</v>
      </c>
      <c r="AD26" s="69" t="s">
        <v>191</v>
      </c>
      <c r="AE26" s="69" t="s">
        <v>192</v>
      </c>
      <c r="AF26" s="69" t="s">
        <v>193</v>
      </c>
      <c r="AG26" s="69" t="s">
        <v>194</v>
      </c>
      <c r="AH26" s="69" t="s">
        <v>195</v>
      </c>
    </row>
    <row r="28" spans="1:42">
      <c r="AC28" s="69" t="s">
        <v>136</v>
      </c>
      <c r="AD28" s="69" t="s">
        <v>196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CAAE-078F-48B2-BEA8-3980A24A017A}">
  <dimension ref="A1:E26"/>
  <sheetViews>
    <sheetView workbookViewId="0"/>
  </sheetViews>
  <sheetFormatPr defaultRowHeight="14.4"/>
  <sheetData>
    <row r="1" spans="1:5">
      <c r="A1" s="69" t="s">
        <v>201</v>
      </c>
      <c r="B1" s="69" t="s">
        <v>1</v>
      </c>
      <c r="C1" s="69" t="s">
        <v>2</v>
      </c>
      <c r="D1" s="69" t="s">
        <v>3</v>
      </c>
    </row>
    <row r="2" spans="1:5">
      <c r="B2" s="69" t="s">
        <v>19</v>
      </c>
      <c r="C2" s="69" t="s">
        <v>4</v>
      </c>
    </row>
    <row r="3" spans="1:5">
      <c r="A3" s="69" t="s">
        <v>0</v>
      </c>
      <c r="B3" s="69" t="s">
        <v>5</v>
      </c>
      <c r="C3" s="69" t="s">
        <v>198</v>
      </c>
    </row>
    <row r="4" spans="1:5">
      <c r="A4" s="69" t="s">
        <v>0</v>
      </c>
      <c r="B4" s="69" t="s">
        <v>6</v>
      </c>
      <c r="C4" s="69" t="s">
        <v>199</v>
      </c>
    </row>
    <row r="5" spans="1:5">
      <c r="A5" s="69" t="s">
        <v>0</v>
      </c>
      <c r="B5" s="69" t="s">
        <v>26</v>
      </c>
      <c r="C5" s="69" t="s">
        <v>100</v>
      </c>
      <c r="D5" s="69" t="s">
        <v>101</v>
      </c>
      <c r="E5" s="69" t="s">
        <v>45</v>
      </c>
    </row>
    <row r="8" spans="1:5">
      <c r="A8" s="69" t="s">
        <v>8</v>
      </c>
      <c r="C8" s="69" t="s">
        <v>102</v>
      </c>
    </row>
    <row r="9" spans="1:5">
      <c r="A9" s="69" t="s">
        <v>9</v>
      </c>
      <c r="C9" s="69" t="s">
        <v>103</v>
      </c>
    </row>
    <row r="10" spans="1:5">
      <c r="B10" s="69" t="s">
        <v>42</v>
      </c>
      <c r="C10" s="69" t="s">
        <v>104</v>
      </c>
    </row>
    <row r="11" spans="1:5">
      <c r="B11" s="69" t="s">
        <v>39</v>
      </c>
      <c r="C11" s="69" t="s">
        <v>104</v>
      </c>
    </row>
    <row r="12" spans="1:5">
      <c r="B12" s="69" t="s">
        <v>43</v>
      </c>
      <c r="C12" s="69" t="s">
        <v>105</v>
      </c>
    </row>
    <row r="13" spans="1:5">
      <c r="B13" s="69" t="s">
        <v>44</v>
      </c>
      <c r="C13" s="69" t="s">
        <v>106</v>
      </c>
      <c r="D13" s="69" t="s">
        <v>107</v>
      </c>
    </row>
    <row r="14" spans="1:5">
      <c r="D14" s="69" t="s">
        <v>108</v>
      </c>
    </row>
    <row r="15" spans="1:5">
      <c r="D15" s="69" t="s">
        <v>197</v>
      </c>
    </row>
    <row r="23" spans="3:3">
      <c r="C23" s="69" t="s">
        <v>77</v>
      </c>
    </row>
    <row r="24" spans="3:3">
      <c r="C24" s="69" t="s">
        <v>109</v>
      </c>
    </row>
    <row r="25" spans="3:3">
      <c r="C25" s="69" t="s">
        <v>110</v>
      </c>
    </row>
    <row r="26" spans="3:3">
      <c r="C26" s="69" t="s">
        <v>111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0ED4D5FD59CD4794E2F0728A087569" ma:contentTypeVersion="17" ma:contentTypeDescription="Create a new document." ma:contentTypeScope="" ma:versionID="b10ad9f5e6dfe6355edc602dca3a6995">
  <xsd:schema xmlns:xsd="http://www.w3.org/2001/XMLSchema" xmlns:xs="http://www.w3.org/2001/XMLSchema" xmlns:p="http://schemas.microsoft.com/office/2006/metadata/properties" xmlns:ns1="http://schemas.microsoft.com/sharepoint/v3" xmlns:ns2="d728151f-8725-4358-a768-6e09303cb2ce" xmlns:ns3="debb4b68-e27c-48df-801e-aaa38dd90715" targetNamespace="http://schemas.microsoft.com/office/2006/metadata/properties" ma:root="true" ma:fieldsID="5ab8781b578ae5c262bf7c85e51f71ca" ns1:_="" ns2:_="" ns3:_="">
    <xsd:import namespace="http://schemas.microsoft.com/sharepoint/v3"/>
    <xsd:import namespace="d728151f-8725-4358-a768-6e09303cb2ce"/>
    <xsd:import namespace="debb4b68-e27c-48df-801e-aaa38dd9071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onth" minOccurs="0"/>
                <xsd:element ref="ns3:Contract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8151f-8725-4358-a768-6e09303cb2c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f4be6a-4b95-4816-95cb-c616a0b2621e}" ma:internalName="TaxCatchAll" ma:showField="CatchAllData" ma:web="d728151f-8725-4358-a768-6e09303cb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b4b68-e27c-48df-801e-aaa38dd9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onth" ma:index="15" nillable="true" ma:displayName="Month" ma:format="Dropdown" ma:internalName="Month">
      <xsd:simpleType>
        <xsd:restriction base="dms:Choice">
          <xsd:enumeration value="Jan"/>
          <xsd:enumeration value="Feb"/>
          <xsd:enumeration value="Mar"/>
          <xsd:enumeration value="April"/>
        </xsd:restriction>
      </xsd:simpleType>
    </xsd:element>
    <xsd:element name="Contract" ma:index="16" nillable="true" ma:displayName="Contract" ma:description="Contract Type" ma:format="Dropdown" ma:internalName="Contract">
      <xsd:simpleType>
        <xsd:restriction base="dms:Choice">
          <xsd:enumeration value="GVT 18009"/>
          <xsd:enumeration value="GVT 23006"/>
          <xsd:enumeration value="GVT 9000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c179d3c-09b0-41cc-b58e-5d3bd1d53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728151f-8725-4358-a768-6e09303cb2ce" xsi:nil="true"/>
    <_ip_UnifiedCompliancePolicyProperties xmlns="http://schemas.microsoft.com/sharepoint/v3" xsi:nil="true"/>
    <Month xmlns="debb4b68-e27c-48df-801e-aaa38dd90715" xsi:nil="true"/>
    <lcf76f155ced4ddcb4097134ff3c332f xmlns="debb4b68-e27c-48df-801e-aaa38dd90715">
      <Terms xmlns="http://schemas.microsoft.com/office/infopath/2007/PartnerControls"/>
    </lcf76f155ced4ddcb4097134ff3c332f>
    <Contract xmlns="debb4b68-e27c-48df-801e-aaa38dd90715" xsi:nil="true"/>
    <_dlc_DocId xmlns="d728151f-8725-4358-a768-6e09303cb2ce">W7NMRASTWERA-503339820-255378</_dlc_DocId>
    <_dlc_DocIdUrl xmlns="d728151f-8725-4358-a768-6e09303cb2ce">
      <Url>https://uicasiancomputerservices.sharepoint.com/sites/FS_Operations/_layouts/15/DocIdRedir.aspx?ID=W7NMRASTWERA-503339820-255378</Url>
      <Description>W7NMRASTWERA-503339820-255378</Description>
    </_dlc_DocIdUrl>
  </documentManagement>
</p:properties>
</file>

<file path=customXml/itemProps1.xml><?xml version="1.0" encoding="utf-8"?>
<ds:datastoreItem xmlns:ds="http://schemas.openxmlformats.org/officeDocument/2006/customXml" ds:itemID="{23CBA709-5B65-4080-A97D-8F0114848F68}"/>
</file>

<file path=customXml/itemProps2.xml><?xml version="1.0" encoding="utf-8"?>
<ds:datastoreItem xmlns:ds="http://schemas.openxmlformats.org/officeDocument/2006/customXml" ds:itemID="{8F7451CD-E61D-4046-82D0-648A5EE2DECF}"/>
</file>

<file path=customXml/itemProps3.xml><?xml version="1.0" encoding="utf-8"?>
<ds:datastoreItem xmlns:ds="http://schemas.openxmlformats.org/officeDocument/2006/customXml" ds:itemID="{970A67C8-9BAB-45DC-9783-78172B53E8D7}"/>
</file>

<file path=customXml/itemProps4.xml><?xml version="1.0" encoding="utf-8"?>
<ds:datastoreItem xmlns:ds="http://schemas.openxmlformats.org/officeDocument/2006/customXml" ds:itemID="{31B2E7C4-6F1F-440D-AD37-08010EB8DD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2026-03-03T10:32:52Z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  <property fmtid="{D5CDD505-2E9C-101B-9397-08002B2CF9AE}" pid="4" name="ContentTypeId">
    <vt:lpwstr>0x0101001C0ED4D5FD59CD4794E2F0728A087569</vt:lpwstr>
  </property>
  <property fmtid="{D5CDD505-2E9C-101B-9397-08002B2CF9AE}" pid="5" name="_dlc_DocIdItemGuid">
    <vt:lpwstr>f0235a70-b056-45c6-addd-501a8ddd0962</vt:lpwstr>
  </property>
</Properties>
</file>