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YUENFUN\XLS\IHIS MONTHLY REPORT - NHG\2025\"/>
    </mc:Choice>
  </mc:AlternateContent>
  <xr:revisionPtr revIDLastSave="0" documentId="8_{DCD1F0AA-7637-4FE5-B8AD-50D367A949C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s" sheetId="17" r:id="rId4"/>
    <sheet name="Sheet2" sheetId="24" state="veryHidden" r:id="rId5"/>
    <sheet name="Sheet3" sheetId="25" state="veryHidden" r:id="rId6"/>
    <sheet name="Sheet4" sheetId="26" state="veryHidden" r:id="rId7"/>
    <sheet name="Sheet5" sheetId="27" state="veryHidden" r:id="rId8"/>
    <sheet name="Sheet6" sheetId="30" state="veryHidden" r:id="rId9"/>
    <sheet name="Sheet7" sheetId="31" state="veryHidden" r:id="rId10"/>
  </sheets>
  <definedNames>
    <definedName name="_xlnm._FilterDatabase" localSheetId="1" hidden="1">Data!$K$23:$AR$28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B9" i="17"/>
  <c r="B8" i="17"/>
  <c r="B7" i="17"/>
  <c r="E15" i="2"/>
  <c r="E14" i="2"/>
  <c r="H6" i="2"/>
  <c r="H5" i="2"/>
  <c r="H4" i="2"/>
  <c r="E2" i="2"/>
  <c r="D15" i="1"/>
  <c r="D14" i="1"/>
  <c r="D13" i="1"/>
  <c r="C13" i="1"/>
  <c r="E16" i="2" s="1"/>
  <c r="C12" i="1"/>
  <c r="C11" i="1"/>
  <c r="C10" i="1"/>
  <c r="E13" i="2" s="1"/>
  <c r="C9" i="1"/>
  <c r="E11" i="2" s="1"/>
  <c r="C8" i="1"/>
  <c r="C5" i="1"/>
  <c r="E12" i="2" s="1"/>
  <c r="C4" i="1"/>
  <c r="C3" i="1"/>
  <c r="I6" i="2" l="1"/>
  <c r="E6" i="2" s="1"/>
  <c r="D6" i="2"/>
  <c r="D5" i="2"/>
  <c r="D4" i="2"/>
  <c r="E4" i="2" s="1"/>
  <c r="I5" i="2"/>
  <c r="E5" i="2" s="1"/>
</calcChain>
</file>

<file path=xl/sharedStrings.xml><?xml version="1.0" encoding="utf-8"?>
<sst xmlns="http://schemas.openxmlformats.org/spreadsheetml/2006/main" count="1202" uniqueCount="428">
  <si>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</si>
  <si>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</si>
  <si>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</si>
  <si>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</si>
  <si>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</si>
  <si>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</si>
  <si>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</si>
  <si>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</si>
  <si>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</si>
  <si>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</si>
  <si>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</si>
  <si>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</si>
  <si>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</si>
  <si>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</si>
  <si>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</si>
  <si>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</si>
  <si>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</si>
  <si>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</si>
  <si>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</si>
  <si>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</si>
  <si>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</si>
  <si>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</si>
  <si>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</si>
  <si>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</si>
  <si>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</si>
  <si>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</si>
  <si>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</si>
  <si>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</si>
  <si>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</si>
  <si>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</si>
  <si>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</si>
  <si>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</si>
  <si>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</si>
  <si>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</si>
  <si>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</si>
  <si>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</si>
  <si>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</si>
  <si>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</si>
  <si>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</si>
  <si>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</si>
  <si>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</si>
  <si>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</si>
  <si>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</si>
  <si>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</si>
  <si>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</si>
  <si>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</si>
  <si>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</si>
  <si>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</si>
  <si>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</si>
  <si>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</si>
  <si>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</si>
  <si>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</si>
  <si>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</si>
  <si>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NATIONAL HEALTH GROUP (NHG)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</si>
  <si>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</si>
  <si>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</si>
  <si>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</si>
  <si>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</si>
  <si>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</si>
  <si>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</si>
  <si>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</si>
  <si>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</si>
  <si>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</si>
  <si>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</si>
  <si>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</si>
  <si>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</si>
  <si>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</si>
  <si>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</si>
  <si>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</si>
  <si>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</si>
  <si>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</si>
  <si>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</si>
  <si>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</si>
  <si>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</si>
  <si>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</si>
  <si>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Month</t>
  </si>
  <si>
    <t>Year</t>
  </si>
  <si>
    <t>Cluster</t>
  </si>
  <si>
    <t xml:space="preserve"> </t>
  </si>
  <si>
    <t>Date of License key Emailed</t>
  </si>
  <si>
    <t>Elasped days for delivery</t>
  </si>
  <si>
    <t>Bulk Purchase Dis %</t>
  </si>
  <si>
    <t>PO Value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</si>
  <si>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</si>
  <si>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</si>
  <si>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</si>
  <si>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</si>
  <si>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</si>
  <si>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</si>
  <si>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</si>
  <si>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</si>
  <si>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</si>
  <si>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</si>
  <si>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UIC</t>
  </si>
  <si>
    <t>Microsoft</t>
  </si>
  <si>
    <t>NHG _ Customer Code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</si>
  <si>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</si>
  <si>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</si>
  <si>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</si>
  <si>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</si>
  <si>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</si>
  <si>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</si>
  <si>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</si>
  <si>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</si>
  <si>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="'CI1148-SGD','CN0035-SGD','CN0097-SGD','CN0245-SGD' , 'CA0035-SGD','CA0213-SGD','CJ0032-SGD','CJ0050-SGD','CJ0054-SGD' , 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</si>
  <si>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</si>
  <si>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="'CW0080-SGD','CY0036-SGD','CA0362-SGD','CN0449-SGD','CW0080-SGD','CG0164-SGD','CA0354-SGD','CG0164-SGD','CR0098-SGD','CW0980-SGD','CY0036-SGD'"</t>
  </si>
  <si>
    <t>Auto+Hide+HideSheet+Formulas=Sheet2,Sheet3+FormulasOnly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</si>
  <si>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</si>
  <si>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</si>
  <si>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</si>
  <si>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</si>
  <si>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</si>
  <si>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</si>
  <si>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</si>
  <si>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</si>
  <si>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</si>
  <si>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</si>
  <si>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</si>
  <si>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</si>
  <si>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</si>
  <si>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</si>
  <si>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</si>
  <si>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</si>
  <si>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</si>
  <si>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</si>
  <si>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</si>
  <si>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</si>
  <si>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</si>
  <si>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</si>
  <si>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</si>
  <si>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</si>
  <si>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</si>
  <si>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</si>
  <si>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</si>
  <si>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</si>
  <si>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</si>
  <si>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</si>
  <si>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</si>
  <si>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</si>
  <si>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</si>
  <si>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</si>
  <si>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</si>
  <si>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</si>
  <si>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</si>
  <si>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</si>
  <si>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</si>
  <si>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</si>
  <si>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</si>
  <si>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</si>
  <si>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</si>
  <si>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</si>
  <si>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</si>
  <si>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</si>
  <si>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</si>
  <si>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</si>
  <si>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</si>
  <si>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</si>
  <si>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</si>
  <si>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</si>
  <si>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</si>
  <si>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</si>
  <si>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</si>
  <si>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</si>
  <si>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=IFERROR(NF($E25,"U_PODATE"),"-")</t>
  </si>
  <si>
    <t>=IFERROR(NF($E25,"U_PONO"),"-")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</si>
  <si>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</si>
  <si>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</si>
  <si>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</si>
  <si>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</si>
  <si>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</si>
  <si>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</si>
  <si>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</si>
  <si>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</si>
  <si>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</si>
  <si>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</si>
  <si>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</si>
  <si>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</si>
  <si>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</si>
  <si>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</si>
  <si>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=IFERROR(NF($E26,"U_PODATE"),"-")</t>
  </si>
  <si>
    <t>=IFERROR(NF($E26,"U_PONO"),"-")</t>
  </si>
  <si>
    <t>=SUBTOTAL(9,AD24:AD27)</t>
  </si>
  <si>
    <t>Auto+Hide+Values+Formulas=Sheet4,Sheet5+FormulasOnly</t>
  </si>
  <si>
    <t>Auto</t>
  </si>
  <si>
    <t>Auto+Hide+HideSheet+Formulas=Sheet6,Sheet2,Sheet3</t>
  </si>
  <si>
    <t>Auto+Hide+HideSheet+Formulas=Sheet6,Sheet2,Sheet3+FormulasOnly</t>
  </si>
  <si>
    <t>Auto+Hide+Values+Formulas=Sheet7,Sheet4,Sheet5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</si>
  <si>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</si>
  <si>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</si>
  <si>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</si>
  <si>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</si>
  <si>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</si>
  <si>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</si>
  <si>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=IFERROR(NF($E25,"U_SWSub"),"-")</t>
  </si>
  <si>
    <t>=IFERROR(NF($E25,"U_LicComDt"),"-")</t>
  </si>
  <si>
    <t>=IFERROR(NF($E25,"U_LicEndDt"),"-")</t>
  </si>
  <si>
    <t>=IFERROR(NF($E25,"Comments"),"-")</t>
  </si>
  <si>
    <t>=MONTH(N26)</t>
  </si>
  <si>
    <t>=YEAR(N26)</t>
  </si>
  <si>
    <t>=IFERROR(NF($E26,"U_MSPCN"),"-")</t>
  </si>
  <si>
    <t>=IFERROR(NF($E26,"U_PODate"),"-")</t>
  </si>
  <si>
    <t>=IFERROR(NF($E26,"DocDate"),"-")</t>
  </si>
  <si>
    <t>=IFERROR(NF($E26,"U_BPurDisc"),"-")</t>
  </si>
  <si>
    <t>=IFERROR(NF($E26,"ADDRESS2"),"-")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</si>
  <si>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</si>
  <si>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</si>
  <si>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</si>
  <si>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</si>
  <si>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=IF(K27="","Hide","Show")</t>
  </si>
  <si>
    <t>=MONTH(N27)</t>
  </si>
  <si>
    <t>=YEAR(N27)</t>
  </si>
  <si>
    <t>=IFERROR(NF($E27,"DOCNUM"),"-")</t>
  </si>
  <si>
    <t>=IFERROR(NF($E27,"DOCDATE"),"-")</t>
  </si>
  <si>
    <t>=IFERROR(NF($E27,"U_MSENR"),"-")</t>
  </si>
  <si>
    <t>=IFERROR(NF($E27,"U_MSPCN"),"-")</t>
  </si>
  <si>
    <t>=IFERROR(NF($E27,"CARDCODE"),"-")</t>
  </si>
  <si>
    <t>=IFERROR(NF($E27,"CARDNAME"),"-")</t>
  </si>
  <si>
    <t>=IFERROR(NF($E27,"U_CUSTREF"),"-")</t>
  </si>
  <si>
    <t>=IFERROR(NF($E27,"U_PODate"),"-")</t>
  </si>
  <si>
    <t>=IFERROR(NF($E27,"DocDate"),"-")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</si>
  <si>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</si>
  <si>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</si>
  <si>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</si>
  <si>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</si>
  <si>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</si>
  <si>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</si>
  <si>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=IFERROR(NF($E27,"U_BPurDisc"),"-")</t>
  </si>
  <si>
    <t>=IFERROR(NF($E27,"ADDRESS2"),"-")</t>
  </si>
  <si>
    <t>=IFERROR(NF($E27,"U_SWSub"),"-")</t>
  </si>
  <si>
    <t>=IFERROR(NF($E27,"U_LicComDt"),"-")</t>
  </si>
  <si>
    <t>=IFERROR(NF($E27,"U_LicEndDt"),"-")</t>
  </si>
  <si>
    <t>=IFERROR(NF($E27,"Comments"),"-")</t>
  </si>
  <si>
    <t>=IF(K28="","Hide","Show")</t>
  </si>
  <si>
    <t>=MONTH(N28)</t>
  </si>
  <si>
    <t>=YEAR(N28)</t>
  </si>
  <si>
    <t>=IFERROR(NF($E28,"DOCNUM"),"-")</t>
  </si>
  <si>
    <t>=IFERROR(NF($E28,"DOCDATE"),"-")</t>
  </si>
  <si>
    <t>=IFERROR(NF($E28,"U_MSENR"),"-")</t>
  </si>
  <si>
    <t>=IFERROR(NF($E28,"U_MSPCN"),"-")</t>
  </si>
  <si>
    <t>=IFERROR(NF($E28,"CARDCODE"),"-")</t>
  </si>
  <si>
    <t>=IFERROR(NF($E28,"CARDNAME"),"-")</t>
  </si>
  <si>
    <t>=IFERROR(NF($E28,"U_CUSTREF"),"-")</t>
  </si>
  <si>
    <t>=IFERROR(NF($E28,"U_PODate"),"-")</t>
  </si>
  <si>
    <t>=IFERROR(NF($E28,"DocDate"),"-")</t>
  </si>
  <si>
    <t>=IFERROR(NF($E28,"ITEMCODE"),"-")</t>
  </si>
  <si>
    <t>=IFERROR(NF($E28,"ITEMNAME"),"-")</t>
  </si>
  <si>
    <t>=IFERROR(NF($E28,"MEMO"),"-")</t>
  </si>
  <si>
    <t>=IFERROR(NF($E28,"QUANTITY"),"-")</t>
  </si>
  <si>
    <t>=IFERROR(NF($E28,"CONTACTNAME"),"-")</t>
  </si>
  <si>
    <t>=IFERROR(NF($E28,"LINETOTAL"),"-")</t>
  </si>
  <si>
    <t>=IFERROR(NF($E28,"U_BPurDisc"),"-")</t>
  </si>
  <si>
    <t>=IFERROR(NF($E28,"ADDRESS2"),"-")</t>
  </si>
  <si>
    <t>=IFERROR(NF($E28,"U_SWSub"),"-")</t>
  </si>
  <si>
    <t>=IFERROR(NF($E28,"U_LicComDt"),"-")</t>
  </si>
  <si>
    <t>=IFERROR(NF($E28,"U_LicEndDt"),"-")</t>
  </si>
  <si>
    <t>=IFERROR(NF($E28,"Comments"),"-")</t>
  </si>
  <si>
    <t>=IF(K29="","Hide","Show")</t>
  </si>
  <si>
    <t>=MONTH(N29)</t>
  </si>
  <si>
    <t>=YEAR(N29)</t>
  </si>
  <si>
    <t>=IFERROR(NF($E29,"DOCNUM"),"-")</t>
  </si>
  <si>
    <t>=IFERROR(NF($E29,"DOCDATE"),"-")</t>
  </si>
  <si>
    <t>=IFERROR(NF($E29,"U_MSENR"),"-")</t>
  </si>
  <si>
    <t>=IFERROR(NF($E29,"U_MSPCN"),"-")</t>
  </si>
  <si>
    <t>=IFERROR(NF($E29,"CARDCODE"),"-")</t>
  </si>
  <si>
    <t>=IFERROR(NF($E29,"CARDNAME"),"-")</t>
  </si>
  <si>
    <t>=IFERROR(NF($E29,"U_CUSTREF"),"-")</t>
  </si>
  <si>
    <t>=IFERROR(NF($E29,"U_PODate"),"-")</t>
  </si>
  <si>
    <t>=IFERROR(NF($E29,"DocDate"),"-")</t>
  </si>
  <si>
    <t>=IFERROR(NF($E29,"ITEMCODE"),"-")</t>
  </si>
  <si>
    <t>=IFERROR(NF($E29,"ITEMNAME"),"-")</t>
  </si>
  <si>
    <t>=IFERROR(NF($E29,"MEMO"),"-")</t>
  </si>
  <si>
    <t>=IFERROR(NF($E29,"QUANTITY"),"-")</t>
  </si>
  <si>
    <t>=IFERROR(NF($E29,"CONTACTNAME"),"-")</t>
  </si>
  <si>
    <t>=IFERROR(NF($E29,"LINETOTAL"),"-")</t>
  </si>
  <si>
    <t>=IFERROR(NF($E29,"U_BPurDisc"),"-")</t>
  </si>
  <si>
    <t>=IFERROR(NF($E29,"ADDRESS2"),"-")</t>
  </si>
  <si>
    <t>=IFERROR(NF($E29,"U_SWSub"),"-")</t>
  </si>
  <si>
    <t>=IFERROR(NF($E29,"U_LicComDt"),"-")</t>
  </si>
  <si>
    <t>=IFERROR(NF($E29,"U_LicEndDt"),"-")</t>
  </si>
  <si>
    <t>=IFERROR(NF($E29,"Comments"),"-")</t>
  </si>
  <si>
    <t>=IF(K30="","Hide","Show")</t>
  </si>
  <si>
    <t>=MONTH(N30)</t>
  </si>
  <si>
    <t>=YEAR(N30)</t>
  </si>
  <si>
    <t>=IFERROR(NF($E30,"DOCNUM"),"-")</t>
  </si>
  <si>
    <t>=IFERROR(NF($E30,"DOCDATE"),"-")</t>
  </si>
  <si>
    <t>=IFERROR(NF($E30,"U_MSENR"),"-")</t>
  </si>
  <si>
    <t>=IFERROR(NF($E30,"U_MSPCN"),"-")</t>
  </si>
  <si>
    <t>=IFERROR(NF($E30,"CARDCODE"),"-")</t>
  </si>
  <si>
    <t>=IFERROR(NF($E30,"CARDNAME"),"-")</t>
  </si>
  <si>
    <t>=IFERROR(NF($E30,"U_CUSTREF"),"-")</t>
  </si>
  <si>
    <t>=IFERROR(NF($E30,"U_PODate"),"-")</t>
  </si>
  <si>
    <t>=IFERROR(NF($E30,"DocDate"),"-")</t>
  </si>
  <si>
    <t>=IFERROR(NF($E30,"ITEMCODE"),"-")</t>
  </si>
  <si>
    <t>=IFERROR(NF($E30,"ITEMNAME"),"-")</t>
  </si>
  <si>
    <t>=IFERROR(NF($E30,"MEMO"),"-")</t>
  </si>
  <si>
    <t>=IFERROR(NF($E30,"QUANTITY"),"-")</t>
  </si>
  <si>
    <t>=IFERROR(NF($E30,"CONTACTNAME"),"-")</t>
  </si>
  <si>
    <t>=IFERROR(NF($E30,"LINETOTAL"),"-")</t>
  </si>
  <si>
    <t>=IFERROR(NF($E30,"U_BPurDisc"),"-")</t>
  </si>
  <si>
    <t>=IFERROR(NF($E30,"ADDRESS2"),"-")</t>
  </si>
  <si>
    <t>=IFERROR(NF($E30,"U_SWSub"),"-")</t>
  </si>
  <si>
    <t>=IFERROR(NF($E30,"U_LicComDt"),"-")</t>
  </si>
  <si>
    <t>=IFERROR(NF($E30,"U_LicEndDt"),"-")</t>
  </si>
  <si>
    <t>=IFERROR(NF($E30,"Comments"),"-")</t>
  </si>
  <si>
    <t>=IF(K31="","Hide","Show")</t>
  </si>
  <si>
    <t>=MONTH(N31)</t>
  </si>
  <si>
    <t>=YEAR(N31)</t>
  </si>
  <si>
    <t>=IFERROR(NF($E31,"DOCNUM"),"-")</t>
  </si>
  <si>
    <t>=IFERROR(NF($E31,"DOCDATE"),"-")</t>
  </si>
  <si>
    <t>=IFERROR(NF($E31,"U_MSENR"),"-")</t>
  </si>
  <si>
    <t>=IFERROR(NF($E31,"U_MSPCN"),"-")</t>
  </si>
  <si>
    <t>=IFERROR(NF($E31,"CARDCODE"),"-")</t>
  </si>
  <si>
    <t>=IFERROR(NF($E31,"CARDNAME"),"-")</t>
  </si>
  <si>
    <t>=IFERROR(NF($E31,"U_CUSTREF"),"-")</t>
  </si>
  <si>
    <t>=IFERROR(NF($E31,"U_PODate"),"-")</t>
  </si>
  <si>
    <t>=IFERROR(NF($E31,"DocDate"),"-")</t>
  </si>
  <si>
    <t>=IFERROR(NF($E31,"ITEMCODE"),"-")</t>
  </si>
  <si>
    <t>=IFERROR(NF($E31,"ITEMNAME"),"-")</t>
  </si>
  <si>
    <t>=IFERROR(NF($E31,"MEMO"),"-")</t>
  </si>
  <si>
    <t>=IFERROR(NF($E31,"QUANTITY"),"-")</t>
  </si>
  <si>
    <t>=IFERROR(NF($E31,"CONTACTNAME"),"-")</t>
  </si>
  <si>
    <t>=IFERROR(NF($E31,"LINETOTAL"),"-")</t>
  </si>
  <si>
    <t>=IFERROR(NF($E31,"U_BPurDisc"),"-")</t>
  </si>
  <si>
    <t>=IFERROR(NF($E31,"ADDRESS2"),"-")</t>
  </si>
  <si>
    <t>=IFERROR(NF($E31,"U_SWSub"),"-")</t>
  </si>
  <si>
    <t>=IFERROR(NF($E31,"U_LicComDt"),"-")</t>
  </si>
  <si>
    <t>=IFERROR(NF($E31,"U_LicEndDt"),"-")</t>
  </si>
  <si>
    <t>=IFERROR(NF($E31,"Comments"),"-")</t>
  </si>
  <si>
    <t>=IF(K32="","Hide","Show")</t>
  </si>
  <si>
    <t>=MONTH(N32)</t>
  </si>
  <si>
    <t>=YEAR(N32)</t>
  </si>
  <si>
    <t>=IFERROR(NF($E32,"DOCNUM"),"-")</t>
  </si>
  <si>
    <t>=IFERROR(NF($E32,"DOCDATE"),"-")</t>
  </si>
  <si>
    <t>=IFERROR(NF($E32,"U_MSENR"),"-")</t>
  </si>
  <si>
    <t>=IFERROR(NF($E32,"U_MSPCN"),"-")</t>
  </si>
  <si>
    <t>=IFERROR(NF($E32,"CARDCODE"),"-")</t>
  </si>
  <si>
    <t>=IFERROR(NF($E32,"CARDNAME"),"-")</t>
  </si>
  <si>
    <t>=IFERROR(NF($E32,"U_CUSTREF"),"-")</t>
  </si>
  <si>
    <t>=IFERROR(NF($E32,"U_PODate"),"-")</t>
  </si>
  <si>
    <t>=IFERROR(NF($E32,"DocDate"),"-")</t>
  </si>
  <si>
    <t>=IFERROR(NF($E32,"ITEMCODE"),"-")</t>
  </si>
  <si>
    <t>=IFERROR(NF($E32,"ITEMNAME"),"-")</t>
  </si>
  <si>
    <t>=IFERROR(NF($E32,"MEMO"),"-")</t>
  </si>
  <si>
    <t>=IFERROR(NF($E32,"QUANTITY"),"-")</t>
  </si>
  <si>
    <t>=IFERROR(NF($E32,"CONTACTNAME"),"-")</t>
  </si>
  <si>
    <t>=IFERROR(NF($E32,"LINETOTAL"),"-")</t>
  </si>
  <si>
    <t>=IFERROR(NF($E32,"U_BPurDisc"),"-")</t>
  </si>
  <si>
    <t>=IFERROR(NF($E32,"ADDRESS2"),"-")</t>
  </si>
  <si>
    <t>=IFERROR(NF($E32,"U_SWSub"),"-")</t>
  </si>
  <si>
    <t>=IFERROR(NF($E32,"U_LicComDt"),"-")</t>
  </si>
  <si>
    <t>=IFERROR(NF($E32,"U_LicEndDt"),"-")</t>
  </si>
  <si>
    <t>=IFERROR(NF($E32,"Comments"),"-")</t>
  </si>
  <si>
    <t>=IF(K33="","Hide","Show")</t>
  </si>
  <si>
    <t>=IFERROR(NF($E33,"DOCNUM"),"-")</t>
  </si>
  <si>
    <t>=IFERROR(NF($E33,"DOCDATE"),"-")</t>
  </si>
  <si>
    <t>=IFERROR(NF($E33,"U_MSENR"),"-")</t>
  </si>
  <si>
    <t>=IFERROR(NF($E33,"CARDCODE"),"-")</t>
  </si>
  <si>
    <t>=IFERROR(NF($E33,"CARDNAME"),"-")</t>
  </si>
  <si>
    <t>=IFERROR(NF($E33,"ITEMCODE"),"-")</t>
  </si>
  <si>
    <t>=IFERROR(NF($E33,"U_CUSTREF"),"-")</t>
  </si>
  <si>
    <t>=IFERROR(NF($E33,"ITEMNAME"),"-")</t>
  </si>
  <si>
    <t>=IFERROR(NF($E33,"MEMO"),"-")</t>
  </si>
  <si>
    <t>=IFERROR(NF($E33,"QUANTITY"),"-")</t>
  </si>
  <si>
    <t>=IFERROR(NF($E33,"CONTACTNAME"),"-")</t>
  </si>
  <si>
    <t>=IFERROR(NF($E33,"LINETOTAL"),"-")</t>
  </si>
  <si>
    <t>=IFERROR(NF($E33,"ADDRESS2"),"-")</t>
  </si>
  <si>
    <t>=IFERROR(NF($E33,"U_PONO"),"-")</t>
  </si>
  <si>
    <t>=IF(K34="","Hide","Show")</t>
  </si>
  <si>
    <t>=IFERROR(NF($E34,"DOCNUM"),"-")</t>
  </si>
  <si>
    <t>=IFERROR(NF($E34,"DOCDATE"),"-")</t>
  </si>
  <si>
    <t>=IFERROR(NF($E34,"U_MSENR"),"-")</t>
  </si>
  <si>
    <t>=IFERROR(NF($E34,"CARDCODE"),"-")</t>
  </si>
  <si>
    <t>=IFERROR(NF($E34,"CARDNAME"),"-")</t>
  </si>
  <si>
    <t>=IFERROR(NF($E34,"ITEMCODE"),"-")</t>
  </si>
  <si>
    <t>=IFERROR(NF($E34,"U_CUSTREF"),"-")</t>
  </si>
  <si>
    <t>=IFERROR(NF($E34,"ITEMNAME"),"-")</t>
  </si>
  <si>
    <t>=IFERROR(NF($E34,"MEMO"),"-")</t>
  </si>
  <si>
    <t>=IFERROR(NF($E34,"QUANTITY"),"-")</t>
  </si>
  <si>
    <t>=IFERROR(NF($E34,"CONTACTNAME"),"-")</t>
  </si>
  <si>
    <t>=IFERROR(NF($E34,"LINETOTAL"),"-")</t>
  </si>
  <si>
    <t>=IFERROR(NF($E34,"U_PODATE"),"-")</t>
  </si>
  <si>
    <t>=IFERROR(NF($E34,"U_PONO"),"-")</t>
  </si>
  <si>
    <t>Auto+Hide+Values+Formulas=Sheet7,Sheet4,Sheet5+FormulasOnly</t>
  </si>
  <si>
    <t>=IFERROR(NF($E24,"U_PONO"),"-")</t>
  </si>
  <si>
    <t>=SUM(N24-V24)</t>
  </si>
  <si>
    <t>=IFERROR(AE24/AB24,0)</t>
  </si>
  <si>
    <t>=IFERROR(AE25/AB25,0)</t>
  </si>
  <si>
    <t>=IFERROR(AE26/AB26,0)</t>
  </si>
  <si>
    <t>=SUBTOTAL(9,AE24:AE27)</t>
  </si>
  <si>
    <t>=SUM(N25-V25)</t>
  </si>
  <si>
    <t>=SUM(N26-V26)</t>
  </si>
  <si>
    <t>=IFERROR(NF($E27,"U_PONO"),"-")</t>
  </si>
  <si>
    <t>=SUM(N27-V27)</t>
  </si>
  <si>
    <t>=IFERROR(AE27/AB27,0)</t>
  </si>
  <si>
    <t>=IFERROR(NF($E28,"U_PONO"),"-")</t>
  </si>
  <si>
    <t>=SUM(N28-V28)</t>
  </si>
  <si>
    <t>=IFERROR(AE28/AB28,0)</t>
  </si>
  <si>
    <t>=IFERROR(NF($E29,"U_PONO"),"-")</t>
  </si>
  <si>
    <t>=SUM(N29-V29)</t>
  </si>
  <si>
    <t>=IFERROR(AE29/AB29,0)</t>
  </si>
  <si>
    <t>=IFERROR(NF($E30,"U_PONO"),"-")</t>
  </si>
  <si>
    <t>=SUM(N30-V30)</t>
  </si>
  <si>
    <t>=IFERROR(AE30/AB30,0)</t>
  </si>
  <si>
    <t>=IFERROR(NF($E31,"U_PONO"),"-")</t>
  </si>
  <si>
    <t>=SUM(N31-V31)</t>
  </si>
  <si>
    <t>=IFERROR(AE31/AB31,0)</t>
  </si>
  <si>
    <t>=IFERROR(NF($E32,"U_PONO"),"-")</t>
  </si>
  <si>
    <t>=SUM(N32-V32)</t>
  </si>
  <si>
    <t>=IFERROR(AE32/AB32,0)</t>
  </si>
  <si>
    <t>=IFERROR(AE33/AB33,0)</t>
  </si>
  <si>
    <t>=IFERROR(AE34/AB34,0)</t>
  </si>
  <si>
    <t>="01/07/2025"</t>
  </si>
  <si>
    <t>="31/07/2025"</t>
  </si>
  <si>
    <t>="""UICACS"","""",""SQL="",""2=DOCNUM"",""33039394"",""14=CUSTREF"",""7565010724"",""14=U_CUSTREF"",""7565010724"",""15=DOCDATE"",""11/7/2025"",""15=TAXDATE"",""11/7/2025"",""14=CARDCODE"",""CA0213-SGD"",""14=CARDNAME"",""KHOO TECK PUAT HOSPITAL PTE. LTD."",""14=ITEMCODE"",""MSEP2-24969GLP"",""1"&amp;"4=ITEMNAME"",""MS WIN SERVER STANDARD CORE 2025 SLNG 16L"",""10=QUANTITY"",""4.000000"",""14=U_PONO"",""958104"",""15=U_PODATE"",""9/7/2025"",""10=U_TLINTCOS"",""0.000000"",""2=SLPCODE"",""132"",""14=SLPNAME"",""E0001-CS"",""14=MEMO"",""WENDY KUM CHIOU SZE"",""14=CONTACTNAME"",""E-INVOICE"&amp;" (AP DIRECT)"",""10=LINETOTAL"",""4103.840000"",""14=U_ENR"","""",""14=U_MSENR"",""S7138270"",""14=U_MSPCN"",""9BA9F0ED"",""14=ADDRESS2"",""RONALD HENG / CLARENCE CHEW_x000D_ALEXANDRA HEALTH PTE. LTD C/O KHOO TECK PUAT HOSPITAL 90 YISHUN CENTRAL , SINGAPORE 768828_x000D_RONALD HENG / CL"&amp;"ARENCE CHEW/ TEE KEAT KEE_x000D_TEL: _x000D_FAX: _x000D_EMAIL: tee.keat.kee@synapxe.sg"""</t>
  </si>
  <si>
    <t>="""UICACS"","""",""SQL="",""2=DOCNUM"",""33039479"",""14=CUSTREF"",""2025000733"",""14=U_CUSTREF"",""2025000733"",""15=DOCDATE"",""22/7/2025"",""15=TAXDATE"",""22/7/2025"",""14=CARDCODE"",""CR0098-SGD"",""14=CARDNAME"",""REN CI HOSPITAL"",""14=ITEMCODE"",""MSEP2-27380GLP"",""14=ITEMNAME"",""MS OF"&amp;"FICE STANDARD 2024 SLNG LTSC"",""10=QUANTITY"",""60.000000"",""14=U_PONO"",""958348"",""15=U_PODATE"",""21/7/2025"",""10=U_TLINTCOS"",""0.000000"",""2=SLPCODE"",""132"",""14=SLPNAME"",""E0001-CS"",""14=MEMO"",""WENDY KUM CHIOU SZE"",""14=CONTACTNAME"",""ACCOUNTS PAYABLE"",""10=LINETOTAL"","&amp;"""25669.800000"",""14=U_ENR"","""",""14=U_MSENR"",""S7138270"",""14=U_MSPCN"",""AED5984D"",""14=ADDRESS2"",""REN CI HOSPITAL ( SIM BEE CHOO)_x000D_MATERIAL MANAGEMENT DEPARTMENT 71 IRRAWADDY ROAD SINGAPORE 329562 _x000D_SIM BEE CHOO_x000D_TEL: 63556451_x000D_FAX: _x000D_EMAIL: BeeChoo_Sim@renci.org.sg"&amp;""""</t>
  </si>
  <si>
    <t>="""UICACS"","""",""SQL="",""2=DOCNUM"",""33039537"",""14=CUSTREF"",""7452007108"",""14=U_CUSTREF"",""7452007108"",""15=DOCDATE"",""28/7/2025"",""15=TAXDATE"",""28/7/2025"",""14=CARDCODE"",""CN0245-SGD"",""14=CARDNAME"",""NATIONAL UNIVERSITY HEALTH SYSTEM PTE. LTD."",""14=ITEMCODE"",""MS7JQ-00"&amp;"353GLP"",""14=ITEMNAME"",""MS SQL SERVER ENTERPRISE CORE SLNG LSA 2L"",""10=QUANTITY"",""2.000000"",""14=U_PONO"",""ESU958455"",""15=U_PODATE"",""23/7/2025"",""10=U_TLINTCOS"",""0.000000"",""2=SLPCODE"",""101"",""14=SLPNAME"",""E0001-MM"",""14=MEMO"",""MELIZA MARQUEZ"",""14=CONTACTNAME"","""&amp;"E-INVOICE(AP DIRECT)"",""10=LINETOTAL"",""42708.580000"",""14=U_ENR"","""",""14=U_MSENR"",""S7138270"",""14=U_MSPCN"",""AB57EDFE"",""14=ADDRESS2"",""AIO-INNOVATION OFFICE_x000D_NATIONAL UNIVERSITY HEALTH SYSTEM PTE LTD Tower Block, 1E KENT RIDGE ROAD  SINGAPORE 119228_x000D_Jennis Kua_x000D_T"&amp;"EL: 91382743_x000D_FAX: _x000D_EMAIL: jennis_kua@nuhs.edu.sg"""</t>
  </si>
  <si>
    <t>="""UICACS"","""",""SQL="",""2=DOCNUM"",""33039537"",""14=CUSTREF"",""7452007108"",""14=U_CUSTREF"",""7452007108"",""15=DOCDATE"",""28/7/2025"",""15=TAXDATE"",""28/7/2025"",""14=CARDCODE"",""CN0245-SGD"",""14=CARDNAME"",""NATIONAL UNIVERSITY HEALTH SYSTEM PTE. LTD."",""14=ITEMCODE"",""MS6VC-01"&amp;"287GLP"",""14=ITEMNAME"",""MS WIN REMOTE DESKTOP SERVICES CAL SLNG LSA DCAL"",""10=QUANTITY"",""10.000000"",""14=U_PONO"",""ESU958455"",""15=U_PODATE"",""23/7/2025"",""10=U_TLINTCOS"",""0.000000"",""2=SLPCODE"",""101"",""14=SLPNAME"",""E0001-MM"",""14=MEMO"",""MELIZA MARQUEZ"",""14=CONTAC"&amp;"TNAME"",""E-INVOICE(AP DIRECT)"",""10=LINETOTAL"",""2476.800000"",""14=U_ENR"","""",""14=U_MSENR"",""S7138270"",""14=U_MSPCN"",""AB57EDFE"",""14=ADDRESS2"",""AIO-INNOVATION OFFICE_x000D_NATIONAL UNIVERSITY HEALTH SYSTEM PTE LTD Tower Block, 1E KENT RIDGE ROAD  SINGAPORE 119228_x000D_Jenni"&amp;"s Kua_x000D_TEL: 91382743_x000D_FAX: _x000D_EMAIL: jennis_kua@nuhs.edu.sg"""</t>
  </si>
  <si>
    <t>="""UICACS"","""",""SQL="",""2=DOCNUM"",""33039537"",""14=CUSTREF"",""7452007108"",""14=U_CUSTREF"",""7452007108"",""15=DOCDATE"",""28/7/2025"",""15=TAXDATE"",""28/7/2025"",""14=CARDCODE"",""CN0245-SGD"",""14=CARDNAME"",""NATIONAL UNIVERSITY HEALTH SYSTEM PTE. LTD."",""14=ITEMCODE"",""MS9EM-00"&amp;"259GLP"",""14=ITEMNAME"",""MS WIN SERVER STANDARD CORE SLNG LSA 16L"",""10=QUANTITY"",""5.000000"",""14=U_PONO"",""ESU958455"",""15=U_PODATE"",""23/7/2025"",""10=U_TLINTCOS"",""0.000000"",""2=SLPCODE"",""101"",""14=SLPNAME"",""E0001-MM"",""14=MEMO"",""MELIZA MARQUEZ"",""14=CONTACTNAME"",""E"&amp;"-INVOICE(AP DIRECT)"",""10=LINETOTAL"",""8297.700000"",""14=U_ENR"","""",""14=U_MSENR"",""S7138270"",""14=U_MSPCN"",""AB57EDFE"",""14=ADDRESS2"",""AIO-INNOVATION OFFICE_x000D_NATIONAL UNIVERSITY HEALTH SYSTEM PTE LTD Tower Block, 1E KENT RIDGE ROAD  SINGAPORE 119228_x000D_Jennis Kua_x000D_TEL"&amp;": 91382743_x000D_FAX: _x000D_EMAIL: jennis_kua@nuhs.edu.sg"""</t>
  </si>
  <si>
    <t>="""UICACS"","""",""SQL="",""2=DOCNUM"",""33039538"",""14=CUSTREF"",""7452007126"",""14=U_CUSTREF"",""7452007126"",""15=DOCDATE"",""28/7/2025"",""15=TAXDATE"",""28/7/2025"",""14=CARDCODE"",""CN0245-SGD"",""14=CARDNAME"",""NATIONAL UNIVERSITY HEALTH SYSTEM PTE. LTD."",""14=ITEMCODE"",""MS7NQ-00"&amp;"300GLP"",""14=ITEMNAME"",""MS SQL SERVER STANDARD CORE SLNG LSA 2L"",""10=QUANTITY"",""2.000000"",""14=U_PONO"",""ESU958455A"",""15=U_PODATE"",""23/7/2025"",""10=U_TLINTCOS"",""0.000000"",""2=SLPCODE"",""101"",""14=SLPNAME"",""E0001-MM"",""14=MEMO"",""MELIZA MARQUEZ"",""14=CONTACTNAME"",""E"&amp;"-INVOICE(AP DIRECT)"",""10=LINETOTAL"",""11238.240000"",""14=U_ENR"","""",""14=U_MSENR"",""S7138270"",""14=U_MSPCN"",""AB57EDFE"",""14=ADDRESS2"",""AIO-INNOVATION OFFICE_x000D_NATIONAL UNIVERSITY HEALTH SYSTEM PTE LTD Tower Block, 1E KENT RIDGE ROAD  SINGAPORE 119228_x000D_Jennis Kua_x000D_TE"&amp;"L: 91382743_x000D_FAX: _x000D_EMAIL: jennis_kua@nuhs.edu.sg"""</t>
  </si>
  <si>
    <t>="""UICACS"","""",""SQL="",""2=DOCNUM"",""33039538"",""14=CUSTREF"",""7452007126"",""14=U_CUSTREF"",""7452007126"",""15=DOCDATE"",""28/7/2025"",""15=TAXDATE"",""28/7/2025"",""14=CARDCODE"",""CN0245-SGD"",""14=CARDNAME"",""NATIONAL UNIVERSITY HEALTH SYSTEM PTE. LTD."",""14=ITEMCODE"",""MS6VC-01"&amp;"287GLP"",""14=ITEMNAME"",""MS WIN REMOTE DESKTOP SERVICES CAL SLNG LSA DCAL"",""10=QUANTITY"",""10.000000"",""14=U_PONO"",""ESU958455A"",""15=U_PODATE"",""23/7/2025"",""10=U_TLINTCOS"",""0.000000"",""2=SLPCODE"",""101"",""14=SLPNAME"",""E0001-MM"",""14=MEMO"",""MELIZA MARQUEZ"",""14=CONTA"&amp;"CTNAME"",""E-INVOICE(AP DIRECT)"",""10=LINETOTAL"",""2501.900000"",""14=U_ENR"","""",""14=U_MSENR"",""S7138270"",""14=U_MSPCN"",""AB57EDFE"",""14=ADDRESS2"",""AIO-INNOVATION OFFICE_x000D_NATIONAL UNIVERSITY HEALTH SYSTEM PTE LTD Tower Block, 1E KENT RIDGE ROAD  SINGAPORE 119228_x000D_Jenn"&amp;"is Kua_x000D_TEL: 91382743_x000D_FAX: _x000D_EMAIL: jennis_kua@nuhs.edu.sg"""</t>
  </si>
  <si>
    <t>="""UICACS"","""",""SQL="",""2=DOCNUM"",""33039538"",""14=CUSTREF"",""7452007126"",""14=U_CUSTREF"",""7452007126"",""15=DOCDATE"",""28/7/2025"",""15=TAXDATE"",""28/7/2025"",""14=CARDCODE"",""CN0245-SGD"",""14=CARDNAME"",""NATIONAL UNIVERSITY HEALTH SYSTEM PTE. LTD."",""14=ITEMCODE"",""MS9EM-00"&amp;"259GLP"",""14=ITEMNAME"",""MS WIN SERVER STANDARD CORE SLNG LSA 16L"",""10=QUANTITY"",""1.000000"",""14=U_PONO"",""ESU958455A"",""15=U_PODATE"",""23/7/2025"",""10=U_TLINTCOS"",""0.000000"",""2=SLPCODE"",""101"",""14=SLPNAME"",""E0001-MM"",""14=MEMO"",""MELIZA MARQUEZ"",""14=CONTACTNAME"","""&amp;"E-INVOICE(AP DIRECT)"",""10=LINETOTAL"",""1676.310000"",""14=U_ENR"","""",""14=U_MSENR"",""S7138270"",""14=U_MSPCN"",""AB57EDFE"",""14=ADDRESS2"",""AIO-INNOVATION OFFICE_x000D_NATIONAL UNIVERSITY HEALTH SYSTEM PTE LTD Tower Block, 1E KENT RIDGE ROAD  SINGAPORE 119228_x000D_Jennis Kua_x000D_TE"&amp;"L: 91382743_x000D_FAX: _x000D_EMAIL: jennis_kua@nuhs.edu.sg"""</t>
  </si>
  <si>
    <t>=IFERROR(NF($E33,"U_PODATE"),"-")</t>
  </si>
  <si>
    <t>=SUBTOTAL(9,AD24:AD35)</t>
  </si>
  <si>
    <t>=SUBTOTAL(9,AE24:AE35)</t>
  </si>
  <si>
    <t>UIC PO Date</t>
  </si>
  <si>
    <t>NIL</t>
  </si>
  <si>
    <t>MICROSOFT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</si>
</sst>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  <numFmt numFmtId="168" formatCode="&quot;$&quot;#,##0.00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u/>
      <sz val="10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165" fontId="11" fillId="3" borderId="0" xfId="2" applyNumberFormat="1" applyFont="1" applyFill="1" applyAlignment="1">
      <alignment horizontal="left" vertical="center"/>
    </xf>
    <xf numFmtId="0" fontId="13" fillId="0" borderId="0" xfId="0" applyFont="1" applyAlignment="1">
      <alignment vertical="top"/>
    </xf>
    <xf numFmtId="167" fontId="14" fillId="0" borderId="0" xfId="0" applyNumberFormat="1" applyFont="1" applyAlignment="1">
      <alignment vertical="top"/>
    </xf>
    <xf numFmtId="0" fontId="15" fillId="0" borderId="0" xfId="0" applyFont="1"/>
    <xf numFmtId="40" fontId="13" fillId="0" borderId="0" xfId="2" applyNumberFormat="1" applyFont="1" applyAlignment="1">
      <alignment vertical="top"/>
    </xf>
    <xf numFmtId="0" fontId="0" fillId="5" borderId="0" xfId="0" applyFill="1" applyAlignment="1">
      <alignment vertical="top" wrapText="1"/>
    </xf>
    <xf numFmtId="0" fontId="0" fillId="0" borderId="0" xfId="0" quotePrefix="1"/>
    <xf numFmtId="2" fontId="0" fillId="2" borderId="0" xfId="0" applyNumberFormat="1" applyFill="1" applyAlignment="1">
      <alignment vertical="top"/>
    </xf>
    <xf numFmtId="2" fontId="0" fillId="0" borderId="0" xfId="0" applyNumberFormat="1" applyAlignment="1">
      <alignment vertical="top"/>
    </xf>
    <xf numFmtId="2" fontId="0" fillId="6" borderId="0" xfId="0" applyNumberFormat="1" applyFill="1" applyAlignment="1">
      <alignment vertical="top"/>
    </xf>
    <xf numFmtId="2" fontId="4" fillId="0" borderId="0" xfId="1" applyNumberFormat="1" applyFont="1" applyAlignment="1">
      <alignment horizontal="center" vertical="top"/>
    </xf>
    <xf numFmtId="2" fontId="11" fillId="3" borderId="0" xfId="0" applyNumberFormat="1" applyFont="1" applyFill="1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  <xf numFmtId="2" fontId="13" fillId="0" borderId="0" xfId="0" applyNumberFormat="1" applyFont="1" applyAlignment="1">
      <alignment vertical="top"/>
    </xf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B2" zoomScale="112" zoomScaleNormal="112" workbookViewId="0">
      <selection activeCell="C19" sqref="C19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6" s="1" customFormat="1" hidden="1">
      <c r="A1" s="1" t="s">
        <v>185</v>
      </c>
      <c r="B1" s="1" t="s">
        <v>1</v>
      </c>
      <c r="C1" s="2" t="s">
        <v>2</v>
      </c>
      <c r="D1" s="1" t="s">
        <v>3</v>
      </c>
    </row>
    <row r="2" spans="1:6">
      <c r="B2" s="4" t="s">
        <v>19</v>
      </c>
      <c r="C2" s="4" t="s">
        <v>4</v>
      </c>
    </row>
    <row r="3" spans="1:6">
      <c r="A3" s="1" t="s">
        <v>0</v>
      </c>
      <c r="B3" s="4" t="s">
        <v>5</v>
      </c>
      <c r="C3" s="5" t="str">
        <f>"01/07/2025"</f>
        <v>01/07/2025</v>
      </c>
    </row>
    <row r="4" spans="1:6">
      <c r="A4" s="1" t="s">
        <v>0</v>
      </c>
      <c r="B4" s="4" t="s">
        <v>6</v>
      </c>
      <c r="C4" s="5" t="str">
        <f>"31/07/2025"</f>
        <v>31/07/2025</v>
      </c>
    </row>
    <row r="5" spans="1:6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6">
      <c r="A8" s="1" t="s">
        <v>8</v>
      </c>
      <c r="C8" s="3" t="str">
        <f>TEXT($C$3,"dd/MMM/yyyy") &amp; ".." &amp; TEXT($C$4,"dd/MMM/yyyy")</f>
        <v>01/Jul/2025..31/Jul/2025</v>
      </c>
    </row>
    <row r="9" spans="1:6">
      <c r="A9" s="1" t="s">
        <v>9</v>
      </c>
      <c r="C9" s="3" t="str">
        <f>TEXT($C$3,"yyyyMMdd") &amp; ".." &amp; TEXT($C$4,"yyyyMMdd")</f>
        <v>20250701..20250731</v>
      </c>
    </row>
    <row r="10" spans="1:6">
      <c r="B10" s="4" t="s">
        <v>42</v>
      </c>
      <c r="C10" s="6" t="str">
        <f>"'S7138270','7138270' ,'s7138270'"</f>
        <v>'S7138270','7138270' ,'s7138270'</v>
      </c>
    </row>
    <row r="11" spans="1:6">
      <c r="B11" s="4" t="s">
        <v>39</v>
      </c>
      <c r="C11" s="6" t="str">
        <f>"'S7138270','7138270' ,'s7138270'"</f>
        <v>'S7138270','7138270' ,'s7138270'</v>
      </c>
    </row>
    <row r="12" spans="1:6">
      <c r="B12" s="4" t="s">
        <v>43</v>
      </c>
      <c r="C12" s="6" t="str">
        <f>"'MS'"</f>
        <v>'MS'</v>
      </c>
    </row>
    <row r="13" spans="1:6">
      <c r="B13" s="4" t="s">
        <v>44</v>
      </c>
      <c r="C13" s="4" t="str">
        <f>$D$13&amp;$D$14&amp;$D$15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  <c r="D13" s="6" t="str">
        <f>"'CI1148-SGD','CN0035-SGD','CN0097-SGD','CN0245-SGD' , 'CA0035-SGD','CA0213-SGD','CJ0032-SGD','CJ0050-SGD','CJ0054-SGD' , 'CG0164-SGD','CY0036-SGD','CI1244-SGD',"</f>
        <v>'CI1148-SGD','CN0035-SGD','CN0097-SGD','CN0245-SGD' , 'CA0035-SGD','CA0213-SGD','CJ0032-SGD','CJ0050-SGD','CJ0054-SGD' , 'CG0164-SGD','CY0036-SGD','CI1244-SGD',</v>
      </c>
    </row>
    <row r="14" spans="1:6">
      <c r="D14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15" spans="1:6">
      <c r="D15" s="4" t="str">
        <f>"'CW0080-SGD','CY0036-SGD','CA0362-SGD','CN0449-SGD','CW0080-SGD','CG0164-SGD','CA0354-SGD','CG0164-SGD','CR0098-SGD','CW0980-SGD','CY0036-SGD'"</f>
        <v>'CW0080-SGD','CY0036-SGD','CA0362-SGD','CN0449-SGD','CW0080-SGD','CG0164-SGD','CA0354-SGD','CG0164-SGD','CR0098-SGD','CW0980-SGD','CY0036-SGD'</v>
      </c>
    </row>
    <row r="16" spans="1:6">
      <c r="F16" s="15"/>
    </row>
    <row r="17" spans="7:7">
      <c r="G17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3B97F-3EB5-4E09-8617-99EBDC3EE181}">
  <dimension ref="A1:AT36"/>
  <sheetViews>
    <sheetView workbookViewId="0"/>
  </sheetViews>
  <sheetFormatPr defaultRowHeight="15"/>
  <sheetData>
    <row r="1" spans="1:46">
      <c r="A1" s="67" t="s">
        <v>383</v>
      </c>
      <c r="B1" s="67" t="s">
        <v>46</v>
      </c>
      <c r="C1" s="67" t="s">
        <v>7</v>
      </c>
      <c r="D1" s="67" t="s">
        <v>7</v>
      </c>
      <c r="E1" s="67" t="s">
        <v>7</v>
      </c>
      <c r="F1" s="67" t="s">
        <v>7</v>
      </c>
      <c r="G1" s="67" t="s">
        <v>7</v>
      </c>
      <c r="H1" s="67" t="s">
        <v>7</v>
      </c>
      <c r="I1" s="67" t="s">
        <v>7</v>
      </c>
      <c r="J1" s="67" t="s">
        <v>51</v>
      </c>
      <c r="K1" s="67" t="s">
        <v>18</v>
      </c>
      <c r="L1" s="67" t="s">
        <v>18</v>
      </c>
      <c r="O1" s="67" t="s">
        <v>18</v>
      </c>
      <c r="Q1" s="67" t="s">
        <v>18</v>
      </c>
      <c r="R1" s="67" t="s">
        <v>18</v>
      </c>
      <c r="S1" s="67" t="s">
        <v>18</v>
      </c>
      <c r="T1" s="67" t="s">
        <v>18</v>
      </c>
      <c r="V1" s="67" t="s">
        <v>18</v>
      </c>
      <c r="Y1" s="67" t="s">
        <v>7</v>
      </c>
      <c r="Z1" s="67" t="s">
        <v>7</v>
      </c>
      <c r="AA1" s="67" t="s">
        <v>18</v>
      </c>
      <c r="AB1" s="67" t="s">
        <v>18</v>
      </c>
      <c r="AC1" s="67" t="s">
        <v>18</v>
      </c>
      <c r="AJ1" s="67" t="s">
        <v>18</v>
      </c>
      <c r="AK1" s="67" t="s">
        <v>18</v>
      </c>
      <c r="AR1" s="67" t="s">
        <v>7</v>
      </c>
      <c r="AS1" s="67" t="s">
        <v>7</v>
      </c>
      <c r="AT1" s="67" t="s">
        <v>7</v>
      </c>
    </row>
    <row r="2" spans="1:46">
      <c r="A2" s="67" t="s">
        <v>7</v>
      </c>
      <c r="D2" s="67" t="s">
        <v>19</v>
      </c>
      <c r="E2" s="67" t="s">
        <v>108</v>
      </c>
    </row>
    <row r="3" spans="1:46">
      <c r="A3" s="67" t="s">
        <v>7</v>
      </c>
      <c r="D3" s="67" t="s">
        <v>22</v>
      </c>
      <c r="E3" s="67" t="s">
        <v>20</v>
      </c>
      <c r="F3" s="67" t="s">
        <v>21</v>
      </c>
      <c r="G3" s="67" t="s">
        <v>23</v>
      </c>
      <c r="H3" s="67" t="s">
        <v>47</v>
      </c>
      <c r="I3" s="67" t="s">
        <v>24</v>
      </c>
    </row>
    <row r="4" spans="1:46">
      <c r="A4" s="67" t="s">
        <v>7</v>
      </c>
      <c r="C4" s="67" t="s">
        <v>11</v>
      </c>
      <c r="D4" s="67" t="s">
        <v>109</v>
      </c>
      <c r="E4" s="67" t="s">
        <v>110</v>
      </c>
      <c r="F4" s="67" t="s">
        <v>96</v>
      </c>
      <c r="G4" s="67" t="s">
        <v>25</v>
      </c>
      <c r="H4" s="67" t="s">
        <v>111</v>
      </c>
    </row>
    <row r="5" spans="1:46">
      <c r="A5" s="67" t="s">
        <v>7</v>
      </c>
      <c r="C5" s="67" t="s">
        <v>10</v>
      </c>
      <c r="D5" s="67" t="s">
        <v>112</v>
      </c>
      <c r="E5" s="67" t="s">
        <v>113</v>
      </c>
      <c r="F5" s="67" t="s">
        <v>96</v>
      </c>
      <c r="G5" s="67" t="s">
        <v>25</v>
      </c>
      <c r="H5" s="67" t="s">
        <v>111</v>
      </c>
      <c r="I5" s="67" t="s">
        <v>114</v>
      </c>
    </row>
    <row r="6" spans="1:46">
      <c r="A6" s="67" t="s">
        <v>7</v>
      </c>
      <c r="C6" s="67" t="s">
        <v>41</v>
      </c>
      <c r="D6" s="67" t="s">
        <v>115</v>
      </c>
      <c r="E6" s="67" t="s">
        <v>116</v>
      </c>
      <c r="F6" s="67" t="s">
        <v>96</v>
      </c>
      <c r="G6" s="67" t="s">
        <v>25</v>
      </c>
      <c r="H6" s="67" t="s">
        <v>111</v>
      </c>
      <c r="I6" s="67" t="s">
        <v>117</v>
      </c>
    </row>
    <row r="7" spans="1:46">
      <c r="A7" s="67" t="s">
        <v>7</v>
      </c>
    </row>
    <row r="8" spans="1:46">
      <c r="A8" s="67" t="s">
        <v>7</v>
      </c>
    </row>
    <row r="9" spans="1:46">
      <c r="A9" s="67" t="s">
        <v>7</v>
      </c>
    </row>
    <row r="10" spans="1:46">
      <c r="A10" s="67" t="s">
        <v>7</v>
      </c>
    </row>
    <row r="11" spans="1:46">
      <c r="A11" s="67" t="s">
        <v>7</v>
      </c>
      <c r="C11" s="67" t="s">
        <v>27</v>
      </c>
      <c r="E11" s="67" t="s">
        <v>118</v>
      </c>
    </row>
    <row r="12" spans="1:46">
      <c r="A12" s="67" t="s">
        <v>7</v>
      </c>
      <c r="C12" s="67" t="s">
        <v>28</v>
      </c>
      <c r="E12" s="67" t="s">
        <v>119</v>
      </c>
    </row>
    <row r="13" spans="1:46">
      <c r="A13" s="67" t="s">
        <v>7</v>
      </c>
      <c r="C13" s="67" t="s">
        <v>42</v>
      </c>
      <c r="E13" s="67" t="s">
        <v>120</v>
      </c>
    </row>
    <row r="14" spans="1:46">
      <c r="A14" s="67" t="s">
        <v>7</v>
      </c>
      <c r="C14" s="67" t="s">
        <v>39</v>
      </c>
      <c r="E14" s="67" t="s">
        <v>121</v>
      </c>
    </row>
    <row r="15" spans="1:46">
      <c r="A15" s="67" t="s">
        <v>7</v>
      </c>
      <c r="C15" s="67" t="s">
        <v>43</v>
      </c>
      <c r="E15" s="67" t="s">
        <v>122</v>
      </c>
    </row>
    <row r="16" spans="1:46">
      <c r="A16" s="67" t="s">
        <v>7</v>
      </c>
      <c r="C16" s="67" t="s">
        <v>44</v>
      </c>
      <c r="E16" s="67" t="s">
        <v>123</v>
      </c>
    </row>
    <row r="17" spans="1:43">
      <c r="A17" s="67" t="s">
        <v>7</v>
      </c>
    </row>
    <row r="18" spans="1:43">
      <c r="A18" s="67" t="s">
        <v>7</v>
      </c>
    </row>
    <row r="21" spans="1:43">
      <c r="K21" s="67" t="s">
        <v>53</v>
      </c>
    </row>
    <row r="23" spans="1:43">
      <c r="E23" s="67" t="s">
        <v>29</v>
      </c>
      <c r="K23" s="67" t="s">
        <v>75</v>
      </c>
      <c r="L23" s="67" t="s">
        <v>76</v>
      </c>
      <c r="M23" s="67" t="s">
        <v>14</v>
      </c>
      <c r="N23" s="67" t="s">
        <v>16</v>
      </c>
      <c r="O23" s="67" t="s">
        <v>30</v>
      </c>
      <c r="P23" s="67" t="s">
        <v>33</v>
      </c>
      <c r="Q23" s="67" t="s">
        <v>77</v>
      </c>
      <c r="R23" s="67" t="s">
        <v>31</v>
      </c>
      <c r="S23" s="67" t="s">
        <v>38</v>
      </c>
      <c r="T23" s="67" t="s">
        <v>34</v>
      </c>
      <c r="U23" s="67" t="s">
        <v>17</v>
      </c>
      <c r="V23" s="67" t="s">
        <v>17</v>
      </c>
      <c r="W23" s="67" t="s">
        <v>79</v>
      </c>
      <c r="X23" s="67" t="s">
        <v>80</v>
      </c>
      <c r="Y23" s="67" t="s">
        <v>36</v>
      </c>
      <c r="Z23" s="67" t="s">
        <v>12</v>
      </c>
      <c r="AA23" s="67" t="s">
        <v>32</v>
      </c>
      <c r="AB23" s="67" t="s">
        <v>13</v>
      </c>
      <c r="AC23" s="67" t="s">
        <v>37</v>
      </c>
      <c r="AD23" s="67" t="s">
        <v>56</v>
      </c>
      <c r="AE23" s="67" t="s">
        <v>57</v>
      </c>
      <c r="AF23" s="67" t="s">
        <v>81</v>
      </c>
      <c r="AG23" s="67" t="s">
        <v>82</v>
      </c>
      <c r="AH23" s="67" t="s">
        <v>83</v>
      </c>
      <c r="AI23" s="67" t="s">
        <v>84</v>
      </c>
      <c r="AJ23" s="67" t="s">
        <v>85</v>
      </c>
      <c r="AK23" s="67" t="s">
        <v>86</v>
      </c>
      <c r="AL23" s="67" t="s">
        <v>87</v>
      </c>
      <c r="AM23" s="67" t="s">
        <v>88</v>
      </c>
      <c r="AN23" s="67" t="s">
        <v>89</v>
      </c>
      <c r="AO23" s="67" t="s">
        <v>90</v>
      </c>
      <c r="AP23" s="67" t="s">
        <v>91</v>
      </c>
      <c r="AQ23" s="67" t="s">
        <v>92</v>
      </c>
    </row>
    <row r="24" spans="1:43">
      <c r="B24" s="67" t="s">
        <v>124</v>
      </c>
      <c r="C24" s="67" t="s">
        <v>48</v>
      </c>
      <c r="E24" s="67" t="s">
        <v>125</v>
      </c>
      <c r="K24" s="67" t="s">
        <v>126</v>
      </c>
      <c r="L24" s="67" t="s">
        <v>127</v>
      </c>
      <c r="M24" s="67" t="s">
        <v>128</v>
      </c>
      <c r="N24" s="67" t="s">
        <v>129</v>
      </c>
      <c r="O24" s="67" t="s">
        <v>130</v>
      </c>
      <c r="P24" s="67" t="s">
        <v>131</v>
      </c>
      <c r="Q24" s="67" t="s">
        <v>78</v>
      </c>
      <c r="R24" s="67" t="s">
        <v>132</v>
      </c>
      <c r="S24" s="67" t="s">
        <v>133</v>
      </c>
      <c r="T24" s="67" t="s">
        <v>134</v>
      </c>
      <c r="U24" s="67" t="s">
        <v>384</v>
      </c>
      <c r="V24" s="67" t="s">
        <v>135</v>
      </c>
      <c r="W24" s="67" t="s">
        <v>136</v>
      </c>
      <c r="X24" s="67" t="s">
        <v>385</v>
      </c>
      <c r="Y24" s="67" t="s">
        <v>137</v>
      </c>
      <c r="Z24" s="67" t="s">
        <v>138</v>
      </c>
      <c r="AA24" s="67" t="s">
        <v>139</v>
      </c>
      <c r="AB24" s="67" t="s">
        <v>140</v>
      </c>
      <c r="AC24" s="67" t="s">
        <v>141</v>
      </c>
      <c r="AD24" s="67" t="s">
        <v>386</v>
      </c>
      <c r="AE24" s="67" t="s">
        <v>142</v>
      </c>
      <c r="AF24" s="67" t="s">
        <v>143</v>
      </c>
      <c r="AG24" s="67" t="s">
        <v>142</v>
      </c>
      <c r="AH24" s="67" t="s">
        <v>93</v>
      </c>
      <c r="AI24" s="67" t="s">
        <v>144</v>
      </c>
      <c r="AJ24" s="67" t="s">
        <v>78</v>
      </c>
      <c r="AK24" s="67" t="s">
        <v>94</v>
      </c>
      <c r="AL24" s="67" t="s">
        <v>137</v>
      </c>
      <c r="AM24" s="67" t="s">
        <v>138</v>
      </c>
      <c r="AN24" s="67" t="s">
        <v>145</v>
      </c>
      <c r="AO24" s="67" t="s">
        <v>146</v>
      </c>
      <c r="AP24" s="67" t="s">
        <v>147</v>
      </c>
      <c r="AQ24" s="67" t="s">
        <v>148</v>
      </c>
    </row>
    <row r="25" spans="1:43">
      <c r="A25" s="67" t="s">
        <v>184</v>
      </c>
      <c r="B25" s="67" t="s">
        <v>149</v>
      </c>
      <c r="C25" s="67" t="s">
        <v>48</v>
      </c>
      <c r="E25" s="67" t="s">
        <v>414</v>
      </c>
      <c r="K25" s="67" t="s">
        <v>188</v>
      </c>
      <c r="L25" s="67" t="s">
        <v>189</v>
      </c>
      <c r="M25" s="67" t="s">
        <v>151</v>
      </c>
      <c r="N25" s="67" t="s">
        <v>152</v>
      </c>
      <c r="O25" s="67" t="s">
        <v>153</v>
      </c>
      <c r="P25" s="67" t="s">
        <v>190</v>
      </c>
      <c r="Q25" s="67" t="s">
        <v>78</v>
      </c>
      <c r="R25" s="67" t="s">
        <v>154</v>
      </c>
      <c r="S25" s="67" t="s">
        <v>155</v>
      </c>
      <c r="T25" s="67" t="s">
        <v>157</v>
      </c>
      <c r="U25" s="67" t="s">
        <v>165</v>
      </c>
      <c r="V25" s="67" t="s">
        <v>191</v>
      </c>
      <c r="W25" s="67" t="s">
        <v>192</v>
      </c>
      <c r="X25" s="67" t="s">
        <v>390</v>
      </c>
      <c r="Y25" s="67" t="s">
        <v>156</v>
      </c>
      <c r="Z25" s="67" t="s">
        <v>158</v>
      </c>
      <c r="AA25" s="67" t="s">
        <v>159</v>
      </c>
      <c r="AB25" s="67" t="s">
        <v>160</v>
      </c>
      <c r="AC25" s="67" t="s">
        <v>161</v>
      </c>
      <c r="AD25" s="67" t="s">
        <v>387</v>
      </c>
      <c r="AE25" s="67" t="s">
        <v>162</v>
      </c>
      <c r="AF25" s="67" t="s">
        <v>193</v>
      </c>
      <c r="AG25" s="67" t="s">
        <v>162</v>
      </c>
      <c r="AH25" s="67" t="s">
        <v>93</v>
      </c>
      <c r="AI25" s="67" t="s">
        <v>163</v>
      </c>
      <c r="AJ25" s="67" t="s">
        <v>78</v>
      </c>
      <c r="AK25" s="67" t="s">
        <v>94</v>
      </c>
      <c r="AL25" s="67" t="s">
        <v>156</v>
      </c>
      <c r="AM25" s="67" t="s">
        <v>158</v>
      </c>
      <c r="AN25" s="67" t="s">
        <v>194</v>
      </c>
      <c r="AO25" s="67" t="s">
        <v>195</v>
      </c>
      <c r="AP25" s="67" t="s">
        <v>196</v>
      </c>
      <c r="AQ25" s="67" t="s">
        <v>197</v>
      </c>
    </row>
    <row r="26" spans="1:43">
      <c r="A26" s="67" t="s">
        <v>184</v>
      </c>
      <c r="B26" s="67" t="s">
        <v>166</v>
      </c>
      <c r="C26" s="67" t="s">
        <v>48</v>
      </c>
      <c r="E26" s="67" t="s">
        <v>415</v>
      </c>
      <c r="K26" s="67" t="s">
        <v>198</v>
      </c>
      <c r="L26" s="67" t="s">
        <v>199</v>
      </c>
      <c r="M26" s="67" t="s">
        <v>168</v>
      </c>
      <c r="N26" s="67" t="s">
        <v>169</v>
      </c>
      <c r="O26" s="67" t="s">
        <v>170</v>
      </c>
      <c r="P26" s="67" t="s">
        <v>200</v>
      </c>
      <c r="Q26" s="67" t="s">
        <v>78</v>
      </c>
      <c r="R26" s="67" t="s">
        <v>171</v>
      </c>
      <c r="S26" s="67" t="s">
        <v>172</v>
      </c>
      <c r="T26" s="67" t="s">
        <v>174</v>
      </c>
      <c r="U26" s="67" t="s">
        <v>181</v>
      </c>
      <c r="V26" s="67" t="s">
        <v>201</v>
      </c>
      <c r="W26" s="67" t="s">
        <v>202</v>
      </c>
      <c r="X26" s="67" t="s">
        <v>391</v>
      </c>
      <c r="Y26" s="67" t="s">
        <v>173</v>
      </c>
      <c r="Z26" s="67" t="s">
        <v>175</v>
      </c>
      <c r="AA26" s="67" t="s">
        <v>176</v>
      </c>
      <c r="AB26" s="67" t="s">
        <v>177</v>
      </c>
      <c r="AC26" s="67" t="s">
        <v>178</v>
      </c>
      <c r="AD26" s="67" t="s">
        <v>388</v>
      </c>
      <c r="AE26" s="67" t="s">
        <v>179</v>
      </c>
      <c r="AF26" s="67" t="s">
        <v>203</v>
      </c>
      <c r="AG26" s="67" t="s">
        <v>179</v>
      </c>
      <c r="AH26" s="67" t="s">
        <v>93</v>
      </c>
      <c r="AI26" s="67" t="s">
        <v>204</v>
      </c>
      <c r="AJ26" s="67" t="s">
        <v>78</v>
      </c>
      <c r="AK26" s="67" t="s">
        <v>94</v>
      </c>
      <c r="AL26" s="67" t="s">
        <v>173</v>
      </c>
      <c r="AM26" s="67" t="s">
        <v>175</v>
      </c>
      <c r="AN26" s="67" t="s">
        <v>205</v>
      </c>
      <c r="AO26" s="67" t="s">
        <v>206</v>
      </c>
      <c r="AP26" s="67" t="s">
        <v>207</v>
      </c>
      <c r="AQ26" s="67" t="s">
        <v>208</v>
      </c>
    </row>
    <row r="27" spans="1:43">
      <c r="A27" s="67" t="s">
        <v>184</v>
      </c>
      <c r="B27" s="67" t="s">
        <v>209</v>
      </c>
      <c r="C27" s="67" t="s">
        <v>48</v>
      </c>
      <c r="E27" s="67" t="s">
        <v>416</v>
      </c>
      <c r="K27" s="67" t="s">
        <v>210</v>
      </c>
      <c r="L27" s="67" t="s">
        <v>211</v>
      </c>
      <c r="M27" s="67" t="s">
        <v>212</v>
      </c>
      <c r="N27" s="67" t="s">
        <v>213</v>
      </c>
      <c r="O27" s="67" t="s">
        <v>214</v>
      </c>
      <c r="P27" s="67" t="s">
        <v>215</v>
      </c>
      <c r="Q27" s="67" t="s">
        <v>78</v>
      </c>
      <c r="R27" s="67" t="s">
        <v>216</v>
      </c>
      <c r="S27" s="67" t="s">
        <v>217</v>
      </c>
      <c r="T27" s="67" t="s">
        <v>218</v>
      </c>
      <c r="U27" s="67" t="s">
        <v>392</v>
      </c>
      <c r="V27" s="67" t="s">
        <v>219</v>
      </c>
      <c r="W27" s="67" t="s">
        <v>220</v>
      </c>
      <c r="X27" s="67" t="s">
        <v>393</v>
      </c>
      <c r="Y27" s="67" t="s">
        <v>221</v>
      </c>
      <c r="Z27" s="67" t="s">
        <v>222</v>
      </c>
      <c r="AA27" s="67" t="s">
        <v>223</v>
      </c>
      <c r="AB27" s="67" t="s">
        <v>224</v>
      </c>
      <c r="AC27" s="67" t="s">
        <v>225</v>
      </c>
      <c r="AD27" s="67" t="s">
        <v>394</v>
      </c>
      <c r="AE27" s="67" t="s">
        <v>226</v>
      </c>
      <c r="AF27" s="67" t="s">
        <v>227</v>
      </c>
      <c r="AG27" s="67" t="s">
        <v>226</v>
      </c>
      <c r="AH27" s="67" t="s">
        <v>93</v>
      </c>
      <c r="AI27" s="67" t="s">
        <v>228</v>
      </c>
      <c r="AJ27" s="67" t="s">
        <v>78</v>
      </c>
      <c r="AK27" s="67" t="s">
        <v>94</v>
      </c>
      <c r="AL27" s="67" t="s">
        <v>221</v>
      </c>
      <c r="AM27" s="67" t="s">
        <v>222</v>
      </c>
      <c r="AN27" s="67" t="s">
        <v>229</v>
      </c>
      <c r="AO27" s="67" t="s">
        <v>230</v>
      </c>
      <c r="AP27" s="67" t="s">
        <v>231</v>
      </c>
      <c r="AQ27" s="67" t="s">
        <v>232</v>
      </c>
    </row>
    <row r="28" spans="1:43">
      <c r="A28" s="67" t="s">
        <v>184</v>
      </c>
      <c r="B28" s="67" t="s">
        <v>233</v>
      </c>
      <c r="C28" s="67" t="s">
        <v>48</v>
      </c>
      <c r="E28" s="67" t="s">
        <v>417</v>
      </c>
      <c r="K28" s="67" t="s">
        <v>234</v>
      </c>
      <c r="L28" s="67" t="s">
        <v>235</v>
      </c>
      <c r="M28" s="67" t="s">
        <v>236</v>
      </c>
      <c r="N28" s="67" t="s">
        <v>237</v>
      </c>
      <c r="O28" s="67" t="s">
        <v>238</v>
      </c>
      <c r="P28" s="67" t="s">
        <v>239</v>
      </c>
      <c r="Q28" s="67" t="s">
        <v>78</v>
      </c>
      <c r="R28" s="67" t="s">
        <v>240</v>
      </c>
      <c r="S28" s="67" t="s">
        <v>241</v>
      </c>
      <c r="T28" s="67" t="s">
        <v>242</v>
      </c>
      <c r="U28" s="67" t="s">
        <v>395</v>
      </c>
      <c r="V28" s="67" t="s">
        <v>243</v>
      </c>
      <c r="W28" s="67" t="s">
        <v>244</v>
      </c>
      <c r="X28" s="67" t="s">
        <v>396</v>
      </c>
      <c r="Y28" s="67" t="s">
        <v>245</v>
      </c>
      <c r="Z28" s="67" t="s">
        <v>246</v>
      </c>
      <c r="AA28" s="67" t="s">
        <v>247</v>
      </c>
      <c r="AB28" s="67" t="s">
        <v>248</v>
      </c>
      <c r="AC28" s="67" t="s">
        <v>249</v>
      </c>
      <c r="AD28" s="67" t="s">
        <v>397</v>
      </c>
      <c r="AE28" s="67" t="s">
        <v>250</v>
      </c>
      <c r="AF28" s="67" t="s">
        <v>251</v>
      </c>
      <c r="AG28" s="67" t="s">
        <v>250</v>
      </c>
      <c r="AH28" s="67" t="s">
        <v>93</v>
      </c>
      <c r="AI28" s="67" t="s">
        <v>252</v>
      </c>
      <c r="AJ28" s="67" t="s">
        <v>78</v>
      </c>
      <c r="AK28" s="67" t="s">
        <v>94</v>
      </c>
      <c r="AL28" s="67" t="s">
        <v>245</v>
      </c>
      <c r="AM28" s="67" t="s">
        <v>246</v>
      </c>
      <c r="AN28" s="67" t="s">
        <v>253</v>
      </c>
      <c r="AO28" s="67" t="s">
        <v>254</v>
      </c>
      <c r="AP28" s="67" t="s">
        <v>255</v>
      </c>
      <c r="AQ28" s="67" t="s">
        <v>256</v>
      </c>
    </row>
    <row r="29" spans="1:43">
      <c r="A29" s="67" t="s">
        <v>184</v>
      </c>
      <c r="B29" s="67" t="s">
        <v>257</v>
      </c>
      <c r="C29" s="67" t="s">
        <v>48</v>
      </c>
      <c r="E29" s="67" t="s">
        <v>418</v>
      </c>
      <c r="K29" s="67" t="s">
        <v>258</v>
      </c>
      <c r="L29" s="67" t="s">
        <v>259</v>
      </c>
      <c r="M29" s="67" t="s">
        <v>260</v>
      </c>
      <c r="N29" s="67" t="s">
        <v>261</v>
      </c>
      <c r="O29" s="67" t="s">
        <v>262</v>
      </c>
      <c r="P29" s="67" t="s">
        <v>263</v>
      </c>
      <c r="Q29" s="67" t="s">
        <v>78</v>
      </c>
      <c r="R29" s="67" t="s">
        <v>264</v>
      </c>
      <c r="S29" s="67" t="s">
        <v>265</v>
      </c>
      <c r="T29" s="67" t="s">
        <v>266</v>
      </c>
      <c r="U29" s="67" t="s">
        <v>398</v>
      </c>
      <c r="V29" s="67" t="s">
        <v>267</v>
      </c>
      <c r="W29" s="67" t="s">
        <v>268</v>
      </c>
      <c r="X29" s="67" t="s">
        <v>399</v>
      </c>
      <c r="Y29" s="67" t="s">
        <v>269</v>
      </c>
      <c r="Z29" s="67" t="s">
        <v>270</v>
      </c>
      <c r="AA29" s="67" t="s">
        <v>271</v>
      </c>
      <c r="AB29" s="67" t="s">
        <v>272</v>
      </c>
      <c r="AC29" s="67" t="s">
        <v>273</v>
      </c>
      <c r="AD29" s="67" t="s">
        <v>400</v>
      </c>
      <c r="AE29" s="67" t="s">
        <v>274</v>
      </c>
      <c r="AF29" s="67" t="s">
        <v>275</v>
      </c>
      <c r="AG29" s="67" t="s">
        <v>274</v>
      </c>
      <c r="AH29" s="67" t="s">
        <v>93</v>
      </c>
      <c r="AI29" s="67" t="s">
        <v>276</v>
      </c>
      <c r="AJ29" s="67" t="s">
        <v>78</v>
      </c>
      <c r="AK29" s="67" t="s">
        <v>94</v>
      </c>
      <c r="AL29" s="67" t="s">
        <v>269</v>
      </c>
      <c r="AM29" s="67" t="s">
        <v>270</v>
      </c>
      <c r="AN29" s="67" t="s">
        <v>277</v>
      </c>
      <c r="AO29" s="67" t="s">
        <v>278</v>
      </c>
      <c r="AP29" s="67" t="s">
        <v>279</v>
      </c>
      <c r="AQ29" s="67" t="s">
        <v>280</v>
      </c>
    </row>
    <row r="30" spans="1:43">
      <c r="A30" s="67" t="s">
        <v>184</v>
      </c>
      <c r="B30" s="67" t="s">
        <v>281</v>
      </c>
      <c r="C30" s="67" t="s">
        <v>48</v>
      </c>
      <c r="E30" s="67" t="s">
        <v>419</v>
      </c>
      <c r="K30" s="67" t="s">
        <v>282</v>
      </c>
      <c r="L30" s="67" t="s">
        <v>283</v>
      </c>
      <c r="M30" s="67" t="s">
        <v>284</v>
      </c>
      <c r="N30" s="67" t="s">
        <v>285</v>
      </c>
      <c r="O30" s="67" t="s">
        <v>286</v>
      </c>
      <c r="P30" s="67" t="s">
        <v>287</v>
      </c>
      <c r="Q30" s="67" t="s">
        <v>78</v>
      </c>
      <c r="R30" s="67" t="s">
        <v>288</v>
      </c>
      <c r="S30" s="67" t="s">
        <v>289</v>
      </c>
      <c r="T30" s="67" t="s">
        <v>290</v>
      </c>
      <c r="U30" s="67" t="s">
        <v>401</v>
      </c>
      <c r="V30" s="67" t="s">
        <v>291</v>
      </c>
      <c r="W30" s="67" t="s">
        <v>292</v>
      </c>
      <c r="X30" s="67" t="s">
        <v>402</v>
      </c>
      <c r="Y30" s="67" t="s">
        <v>293</v>
      </c>
      <c r="Z30" s="67" t="s">
        <v>294</v>
      </c>
      <c r="AA30" s="67" t="s">
        <v>295</v>
      </c>
      <c r="AB30" s="67" t="s">
        <v>296</v>
      </c>
      <c r="AC30" s="67" t="s">
        <v>297</v>
      </c>
      <c r="AD30" s="67" t="s">
        <v>403</v>
      </c>
      <c r="AE30" s="67" t="s">
        <v>298</v>
      </c>
      <c r="AF30" s="67" t="s">
        <v>299</v>
      </c>
      <c r="AG30" s="67" t="s">
        <v>298</v>
      </c>
      <c r="AH30" s="67" t="s">
        <v>93</v>
      </c>
      <c r="AI30" s="67" t="s">
        <v>300</v>
      </c>
      <c r="AJ30" s="67" t="s">
        <v>78</v>
      </c>
      <c r="AK30" s="67" t="s">
        <v>94</v>
      </c>
      <c r="AL30" s="67" t="s">
        <v>293</v>
      </c>
      <c r="AM30" s="67" t="s">
        <v>294</v>
      </c>
      <c r="AN30" s="67" t="s">
        <v>301</v>
      </c>
      <c r="AO30" s="67" t="s">
        <v>302</v>
      </c>
      <c r="AP30" s="67" t="s">
        <v>303</v>
      </c>
      <c r="AQ30" s="67" t="s">
        <v>304</v>
      </c>
    </row>
    <row r="31" spans="1:43">
      <c r="A31" s="67" t="s">
        <v>184</v>
      </c>
      <c r="B31" s="67" t="s">
        <v>305</v>
      </c>
      <c r="C31" s="67" t="s">
        <v>48</v>
      </c>
      <c r="E31" s="67" t="s">
        <v>420</v>
      </c>
      <c r="K31" s="67" t="s">
        <v>306</v>
      </c>
      <c r="L31" s="67" t="s">
        <v>307</v>
      </c>
      <c r="M31" s="67" t="s">
        <v>308</v>
      </c>
      <c r="N31" s="67" t="s">
        <v>309</v>
      </c>
      <c r="O31" s="67" t="s">
        <v>310</v>
      </c>
      <c r="P31" s="67" t="s">
        <v>311</v>
      </c>
      <c r="Q31" s="67" t="s">
        <v>78</v>
      </c>
      <c r="R31" s="67" t="s">
        <v>312</v>
      </c>
      <c r="S31" s="67" t="s">
        <v>313</v>
      </c>
      <c r="T31" s="67" t="s">
        <v>314</v>
      </c>
      <c r="U31" s="67" t="s">
        <v>404</v>
      </c>
      <c r="V31" s="67" t="s">
        <v>315</v>
      </c>
      <c r="W31" s="67" t="s">
        <v>316</v>
      </c>
      <c r="X31" s="67" t="s">
        <v>405</v>
      </c>
      <c r="Y31" s="67" t="s">
        <v>317</v>
      </c>
      <c r="Z31" s="67" t="s">
        <v>318</v>
      </c>
      <c r="AA31" s="67" t="s">
        <v>319</v>
      </c>
      <c r="AB31" s="67" t="s">
        <v>320</v>
      </c>
      <c r="AC31" s="67" t="s">
        <v>321</v>
      </c>
      <c r="AD31" s="67" t="s">
        <v>406</v>
      </c>
      <c r="AE31" s="67" t="s">
        <v>322</v>
      </c>
      <c r="AF31" s="67" t="s">
        <v>323</v>
      </c>
      <c r="AG31" s="67" t="s">
        <v>322</v>
      </c>
      <c r="AH31" s="67" t="s">
        <v>93</v>
      </c>
      <c r="AI31" s="67" t="s">
        <v>324</v>
      </c>
      <c r="AJ31" s="67" t="s">
        <v>78</v>
      </c>
      <c r="AK31" s="67" t="s">
        <v>94</v>
      </c>
      <c r="AL31" s="67" t="s">
        <v>317</v>
      </c>
      <c r="AM31" s="67" t="s">
        <v>318</v>
      </c>
      <c r="AN31" s="67" t="s">
        <v>325</v>
      </c>
      <c r="AO31" s="67" t="s">
        <v>326</v>
      </c>
      <c r="AP31" s="67" t="s">
        <v>327</v>
      </c>
      <c r="AQ31" s="67" t="s">
        <v>328</v>
      </c>
    </row>
    <row r="32" spans="1:43">
      <c r="A32" s="67" t="s">
        <v>184</v>
      </c>
      <c r="B32" s="67" t="s">
        <v>329</v>
      </c>
      <c r="C32" s="67" t="s">
        <v>48</v>
      </c>
      <c r="E32" s="67" t="s">
        <v>421</v>
      </c>
      <c r="K32" s="67" t="s">
        <v>330</v>
      </c>
      <c r="L32" s="67" t="s">
        <v>331</v>
      </c>
      <c r="M32" s="67" t="s">
        <v>332</v>
      </c>
      <c r="N32" s="67" t="s">
        <v>333</v>
      </c>
      <c r="O32" s="67" t="s">
        <v>334</v>
      </c>
      <c r="P32" s="67" t="s">
        <v>335</v>
      </c>
      <c r="Q32" s="67" t="s">
        <v>78</v>
      </c>
      <c r="R32" s="67" t="s">
        <v>336</v>
      </c>
      <c r="S32" s="67" t="s">
        <v>337</v>
      </c>
      <c r="T32" s="67" t="s">
        <v>338</v>
      </c>
      <c r="U32" s="67" t="s">
        <v>407</v>
      </c>
      <c r="V32" s="67" t="s">
        <v>339</v>
      </c>
      <c r="W32" s="67" t="s">
        <v>340</v>
      </c>
      <c r="X32" s="67" t="s">
        <v>408</v>
      </c>
      <c r="Y32" s="67" t="s">
        <v>341</v>
      </c>
      <c r="Z32" s="67" t="s">
        <v>342</v>
      </c>
      <c r="AA32" s="67" t="s">
        <v>343</v>
      </c>
      <c r="AB32" s="67" t="s">
        <v>344</v>
      </c>
      <c r="AC32" s="67" t="s">
        <v>345</v>
      </c>
      <c r="AD32" s="67" t="s">
        <v>409</v>
      </c>
      <c r="AE32" s="67" t="s">
        <v>346</v>
      </c>
      <c r="AF32" s="67" t="s">
        <v>347</v>
      </c>
      <c r="AG32" s="67" t="s">
        <v>346</v>
      </c>
      <c r="AH32" s="67" t="s">
        <v>93</v>
      </c>
      <c r="AI32" s="67" t="s">
        <v>348</v>
      </c>
      <c r="AJ32" s="67" t="s">
        <v>78</v>
      </c>
      <c r="AK32" s="67" t="s">
        <v>94</v>
      </c>
      <c r="AL32" s="67" t="s">
        <v>341</v>
      </c>
      <c r="AM32" s="67" t="s">
        <v>342</v>
      </c>
      <c r="AN32" s="67" t="s">
        <v>349</v>
      </c>
      <c r="AO32" s="67" t="s">
        <v>350</v>
      </c>
      <c r="AP32" s="67" t="s">
        <v>351</v>
      </c>
      <c r="AQ32" s="67" t="s">
        <v>352</v>
      </c>
    </row>
    <row r="33" spans="2:37">
      <c r="B33" s="67" t="s">
        <v>353</v>
      </c>
      <c r="C33" s="67" t="s">
        <v>49</v>
      </c>
      <c r="E33" s="67" t="s">
        <v>150</v>
      </c>
      <c r="K33" s="67" t="s">
        <v>354</v>
      </c>
      <c r="L33" s="67" t="s">
        <v>355</v>
      </c>
      <c r="O33" s="67" t="s">
        <v>356</v>
      </c>
      <c r="Q33" s="67" t="s">
        <v>357</v>
      </c>
      <c r="R33" s="67" t="s">
        <v>358</v>
      </c>
      <c r="S33" s="67" t="s">
        <v>359</v>
      </c>
      <c r="T33" s="67" t="s">
        <v>360</v>
      </c>
      <c r="V33" s="67" t="s">
        <v>78</v>
      </c>
      <c r="Y33" s="67" t="s">
        <v>359</v>
      </c>
      <c r="Z33" s="67" t="s">
        <v>361</v>
      </c>
      <c r="AA33" s="67" t="s">
        <v>362</v>
      </c>
      <c r="AB33" s="67" t="s">
        <v>363</v>
      </c>
      <c r="AC33" s="67" t="s">
        <v>364</v>
      </c>
      <c r="AD33" s="67" t="s">
        <v>410</v>
      </c>
      <c r="AE33" s="67" t="s">
        <v>365</v>
      </c>
      <c r="AI33" s="67" t="s">
        <v>366</v>
      </c>
      <c r="AJ33" s="67" t="s">
        <v>422</v>
      </c>
      <c r="AK33" s="67" t="s">
        <v>367</v>
      </c>
    </row>
    <row r="34" spans="2:37">
      <c r="B34" s="67" t="s">
        <v>368</v>
      </c>
      <c r="C34" s="67" t="s">
        <v>50</v>
      </c>
      <c r="E34" s="67" t="s">
        <v>167</v>
      </c>
      <c r="K34" s="67" t="s">
        <v>369</v>
      </c>
      <c r="L34" s="67" t="s">
        <v>370</v>
      </c>
      <c r="O34" s="67" t="s">
        <v>371</v>
      </c>
      <c r="Q34" s="67" t="s">
        <v>372</v>
      </c>
      <c r="R34" s="67" t="s">
        <v>373</v>
      </c>
      <c r="S34" s="67" t="s">
        <v>374</v>
      </c>
      <c r="T34" s="67" t="s">
        <v>375</v>
      </c>
      <c r="V34" s="67" t="s">
        <v>78</v>
      </c>
      <c r="Y34" s="67" t="s">
        <v>374</v>
      </c>
      <c r="Z34" s="67" t="s">
        <v>376</v>
      </c>
      <c r="AA34" s="67" t="s">
        <v>377</v>
      </c>
      <c r="AB34" s="67" t="s">
        <v>378</v>
      </c>
      <c r="AC34" s="67" t="s">
        <v>379</v>
      </c>
      <c r="AD34" s="67" t="s">
        <v>411</v>
      </c>
      <c r="AE34" s="67" t="s">
        <v>380</v>
      </c>
      <c r="AJ34" s="67" t="s">
        <v>381</v>
      </c>
      <c r="AK34" s="67" t="s">
        <v>382</v>
      </c>
    </row>
    <row r="36" spans="2:37">
      <c r="AD36" s="67" t="s">
        <v>423</v>
      </c>
      <c r="AE36" s="67" t="s">
        <v>424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37"/>
  <sheetViews>
    <sheetView tabSelected="1" topLeftCell="K19" zoomScale="85" zoomScaleNormal="85" workbookViewId="0">
      <selection activeCell="U37" sqref="U37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140625" style="21" bestFit="1" customWidth="1"/>
    <col min="12" max="12" width="6.28515625" style="21" bestFit="1" customWidth="1"/>
    <col min="13" max="13" width="10.7109375" style="4" customWidth="1"/>
    <col min="14" max="14" width="10.7109375" style="21" customWidth="1"/>
    <col min="15" max="15" width="17.28515625" style="17" bestFit="1" customWidth="1"/>
    <col min="16" max="16" width="13.28515625" style="17" customWidth="1"/>
    <col min="17" max="17" width="8.85546875" style="4" bestFit="1" customWidth="1"/>
    <col min="18" max="18" width="11.85546875" style="4" bestFit="1" customWidth="1"/>
    <col min="19" max="19" width="16.5703125" style="4" customWidth="1"/>
    <col min="20" max="20" width="15.140625" style="3" bestFit="1" customWidth="1"/>
    <col min="21" max="21" width="15.140625" style="3" customWidth="1"/>
    <col min="22" max="22" width="10.7109375" style="3" bestFit="1" customWidth="1"/>
    <col min="23" max="23" width="10.85546875" style="4" bestFit="1" customWidth="1"/>
    <col min="24" max="24" width="17.85546875" style="69" customWidth="1"/>
    <col min="25" max="25" width="9.140625" style="4" hidden="1" customWidth="1"/>
    <col min="26" max="26" width="17.7109375" style="4" hidden="1" customWidth="1"/>
    <col min="27" max="27" width="22.42578125" style="4" bestFit="1" customWidth="1"/>
    <col min="28" max="28" width="10.5703125" style="4" bestFit="1" customWidth="1"/>
    <col min="29" max="29" width="21.42578125" style="19" bestFit="1" customWidth="1"/>
    <col min="30" max="30" width="8.140625" style="4" customWidth="1"/>
    <col min="31" max="31" width="12.28515625" style="4" customWidth="1"/>
    <col min="32" max="32" width="5.28515625" style="4" customWidth="1"/>
    <col min="33" max="33" width="10.42578125" style="4" customWidth="1"/>
    <col min="34" max="34" width="8.5703125" style="4" customWidth="1"/>
    <col min="35" max="35" width="14.28515625" style="4" customWidth="1"/>
    <col min="36" max="36" width="10.7109375" style="4" bestFit="1" customWidth="1"/>
    <col min="37" max="37" width="18.28515625" style="4" bestFit="1" customWidth="1"/>
    <col min="38" max="38" width="27.5703125" style="4" customWidth="1"/>
    <col min="39" max="39" width="49.42578125" style="38" customWidth="1"/>
    <col min="40" max="40" width="33.5703125" style="38" customWidth="1"/>
    <col min="41" max="41" width="18" style="4" customWidth="1"/>
    <col min="42" max="42" width="18.42578125" style="21" customWidth="1"/>
    <col min="43" max="43" width="19" style="21" customWidth="1"/>
    <col min="44" max="44" width="20" style="21" hidden="1" customWidth="1"/>
    <col min="45" max="46" width="9.28515625" style="4" hidden="1" customWidth="1"/>
    <col min="47" max="16384" width="9.28515625" style="4"/>
  </cols>
  <sheetData>
    <row r="1" spans="1:46" s="1" customFormat="1" hidden="1">
      <c r="A1" s="1" t="s">
        <v>187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3" t="s">
        <v>7</v>
      </c>
      <c r="J1" s="1" t="s">
        <v>51</v>
      </c>
      <c r="K1" s="22" t="s">
        <v>18</v>
      </c>
      <c r="L1" s="22" t="s">
        <v>18</v>
      </c>
      <c r="N1" s="22"/>
      <c r="O1" s="16" t="s">
        <v>18</v>
      </c>
      <c r="P1" s="16"/>
      <c r="Q1" s="1" t="s">
        <v>18</v>
      </c>
      <c r="R1" s="1" t="s">
        <v>18</v>
      </c>
      <c r="S1" s="1" t="s">
        <v>18</v>
      </c>
      <c r="T1" s="2" t="s">
        <v>18</v>
      </c>
      <c r="U1" s="2"/>
      <c r="V1" s="2" t="s">
        <v>18</v>
      </c>
      <c r="X1" s="68"/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J1" s="1" t="s">
        <v>18</v>
      </c>
      <c r="AK1" s="1" t="s">
        <v>18</v>
      </c>
      <c r="AM1" s="37"/>
      <c r="AN1" s="37"/>
      <c r="AP1" s="22"/>
      <c r="AQ1" s="22"/>
      <c r="AR1" s="22" t="s">
        <v>7</v>
      </c>
      <c r="AS1" s="1" t="s">
        <v>7</v>
      </c>
      <c r="AT1" s="1" t="s">
        <v>7</v>
      </c>
    </row>
    <row r="2" spans="1:46" hidden="1">
      <c r="A2" s="1" t="s">
        <v>7</v>
      </c>
      <c r="D2" s="4" t="s">
        <v>19</v>
      </c>
      <c r="E2" s="4" t="str">
        <f>Option!$C$2</f>
        <v>UICACS</v>
      </c>
    </row>
    <row r="3" spans="1:46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4" t="s">
        <v>24</v>
      </c>
    </row>
    <row r="4" spans="1:46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66" t="s">
        <v>96</v>
      </c>
      <c r="G4" s="4" t="s">
        <v>25</v>
      </c>
      <c r="H4" s="4" t="str">
        <f>" ORDER BY DOCNUM, DOCDATE"</f>
        <v xml:space="preserve"> ORDER BY DOCNUM, DOCDATE</v>
      </c>
    </row>
    <row r="5" spans="1:46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66" t="s">
        <v>96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6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66" t="s">
        <v>96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6" hidden="1">
      <c r="A7" s="1" t="s">
        <v>7</v>
      </c>
    </row>
    <row r="8" spans="1:46" hidden="1">
      <c r="A8" s="1" t="s">
        <v>7</v>
      </c>
      <c r="K8" s="45"/>
    </row>
    <row r="9" spans="1:46" hidden="1">
      <c r="A9" s="1" t="s">
        <v>7</v>
      </c>
      <c r="K9" s="45"/>
    </row>
    <row r="10" spans="1:46" hidden="1">
      <c r="A10" s="1" t="s">
        <v>7</v>
      </c>
    </row>
    <row r="11" spans="1:46" hidden="1">
      <c r="A11" s="1" t="s">
        <v>7</v>
      </c>
      <c r="C11" s="4" t="s">
        <v>27</v>
      </c>
      <c r="E11" s="4" t="str">
        <f>Option!$C$9</f>
        <v>20250701..20250731</v>
      </c>
      <c r="K11" s="45"/>
    </row>
    <row r="12" spans="1:46" hidden="1">
      <c r="A12" s="1" t="s">
        <v>7</v>
      </c>
      <c r="C12" s="4" t="s">
        <v>28</v>
      </c>
      <c r="E12" s="4" t="str">
        <f>Option!$C$5</f>
        <v>*</v>
      </c>
      <c r="K12" s="45"/>
    </row>
    <row r="13" spans="1:46" hidden="1">
      <c r="A13" s="1" t="s">
        <v>7</v>
      </c>
      <c r="C13" s="4" t="s">
        <v>42</v>
      </c>
      <c r="E13" s="4" t="str">
        <f>Option!$C$10</f>
        <v>'S7138270','7138270' ,'s7138270'</v>
      </c>
      <c r="K13" s="45"/>
    </row>
    <row r="14" spans="1:46" hidden="1">
      <c r="A14" s="1" t="s">
        <v>7</v>
      </c>
      <c r="C14" s="4" t="s">
        <v>39</v>
      </c>
      <c r="E14" s="4" t="str">
        <f>Option!$C$11</f>
        <v>'S7138270','7138270' ,'s7138270'</v>
      </c>
      <c r="K14" s="45"/>
    </row>
    <row r="15" spans="1:46" hidden="1">
      <c r="A15" s="1" t="s">
        <v>7</v>
      </c>
      <c r="C15" s="4" t="s">
        <v>43</v>
      </c>
      <c r="E15" s="4" t="str">
        <f>Option!$C$12</f>
        <v>'MS'</v>
      </c>
      <c r="AK15" s="15"/>
    </row>
    <row r="16" spans="1:46" hidden="1">
      <c r="A16" s="1" t="s">
        <v>7</v>
      </c>
      <c r="C16" s="4" t="s">
        <v>44</v>
      </c>
      <c r="E16" s="4" t="str">
        <f>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49" hidden="1">
      <c r="A17" s="1" t="s">
        <v>7</v>
      </c>
    </row>
    <row r="18" spans="1:49" s="24" customFormat="1" hidden="1">
      <c r="A18" s="24" t="s">
        <v>7</v>
      </c>
      <c r="I18" s="25"/>
      <c r="K18" s="26"/>
      <c r="L18" s="26"/>
      <c r="N18" s="26"/>
      <c r="O18" s="27"/>
      <c r="P18" s="27"/>
      <c r="T18" s="28"/>
      <c r="U18" s="28"/>
      <c r="V18" s="28"/>
      <c r="X18" s="70"/>
      <c r="AC18" s="29"/>
      <c r="AM18" s="39"/>
      <c r="AN18" s="39"/>
      <c r="AP18" s="26"/>
      <c r="AQ18" s="26"/>
      <c r="AR18" s="26"/>
    </row>
    <row r="20" spans="1:49" ht="15.75">
      <c r="K20" s="20"/>
      <c r="L20" s="20"/>
      <c r="M20" s="46"/>
      <c r="N20" s="20"/>
      <c r="O20" s="20"/>
      <c r="P20" s="20"/>
      <c r="Q20" s="20"/>
      <c r="R20" s="20"/>
      <c r="S20" s="20"/>
      <c r="T20" s="23"/>
      <c r="U20" s="23"/>
      <c r="V20" s="23"/>
      <c r="W20" s="20"/>
      <c r="X20" s="71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</row>
    <row r="21" spans="1:49" s="43" customFormat="1" ht="18.75">
      <c r="A21" s="42"/>
      <c r="B21" s="42"/>
      <c r="I21" s="44"/>
      <c r="K21" s="75" t="s">
        <v>53</v>
      </c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</row>
    <row r="22" spans="1:49" ht="15.75">
      <c r="K22" s="20"/>
      <c r="L22" s="20"/>
      <c r="M22" s="46"/>
      <c r="N22" s="20"/>
      <c r="O22" s="20"/>
      <c r="P22" s="20"/>
      <c r="Q22" s="20"/>
      <c r="R22" s="20"/>
      <c r="S22" s="20"/>
      <c r="T22" s="23"/>
      <c r="U22" s="23"/>
      <c r="V22" s="23"/>
      <c r="W22" s="20"/>
      <c r="X22" s="71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</row>
    <row r="23" spans="1:49" s="56" customFormat="1" ht="47.25">
      <c r="A23" s="55"/>
      <c r="B23" s="55"/>
      <c r="E23" s="57" t="s">
        <v>29</v>
      </c>
      <c r="I23" s="58"/>
      <c r="K23" s="51" t="s">
        <v>75</v>
      </c>
      <c r="L23" s="51" t="s">
        <v>76</v>
      </c>
      <c r="M23" s="51" t="s">
        <v>14</v>
      </c>
      <c r="N23" s="51" t="s">
        <v>16</v>
      </c>
      <c r="O23" s="59" t="s">
        <v>30</v>
      </c>
      <c r="P23" s="50" t="s">
        <v>33</v>
      </c>
      <c r="Q23" s="50" t="s">
        <v>77</v>
      </c>
      <c r="R23" s="51" t="s">
        <v>31</v>
      </c>
      <c r="S23" s="50" t="s">
        <v>38</v>
      </c>
      <c r="T23" s="50" t="s">
        <v>34</v>
      </c>
      <c r="U23" s="51" t="s">
        <v>425</v>
      </c>
      <c r="V23" s="51" t="s">
        <v>17</v>
      </c>
      <c r="W23" s="51" t="s">
        <v>79</v>
      </c>
      <c r="X23" s="72" t="s">
        <v>80</v>
      </c>
      <c r="Y23" s="53" t="s">
        <v>36</v>
      </c>
      <c r="Z23" s="60" t="s">
        <v>12</v>
      </c>
      <c r="AA23" s="60" t="s">
        <v>32</v>
      </c>
      <c r="AB23" s="50" t="s">
        <v>13</v>
      </c>
      <c r="AC23" s="50" t="s">
        <v>37</v>
      </c>
      <c r="AD23" s="50" t="s">
        <v>56</v>
      </c>
      <c r="AE23" s="61" t="s">
        <v>57</v>
      </c>
      <c r="AF23" s="61" t="s">
        <v>81</v>
      </c>
      <c r="AG23" s="49" t="s">
        <v>82</v>
      </c>
      <c r="AH23" s="50" t="s">
        <v>83</v>
      </c>
      <c r="AI23" s="51" t="s">
        <v>84</v>
      </c>
      <c r="AJ23" s="50" t="s">
        <v>85</v>
      </c>
      <c r="AK23" s="50" t="s">
        <v>86</v>
      </c>
      <c r="AL23" s="53" t="s">
        <v>87</v>
      </c>
      <c r="AM23" s="54" t="s">
        <v>88</v>
      </c>
      <c r="AN23" s="54" t="s">
        <v>89</v>
      </c>
      <c r="AO23" s="54" t="s">
        <v>90</v>
      </c>
      <c r="AP23" s="54" t="s">
        <v>91</v>
      </c>
      <c r="AQ23" s="54" t="s">
        <v>92</v>
      </c>
      <c r="AR23" s="54"/>
    </row>
    <row r="24" spans="1:49">
      <c r="E24" s="12"/>
      <c r="K24" s="21">
        <v>8</v>
      </c>
      <c r="L24" s="21">
        <v>2025</v>
      </c>
      <c r="M24" s="21" t="s">
        <v>426</v>
      </c>
      <c r="N24" s="21" t="s">
        <v>426</v>
      </c>
      <c r="O24" s="21" t="s">
        <v>426</v>
      </c>
      <c r="P24" s="21" t="s">
        <v>426</v>
      </c>
      <c r="Q24" s="21" t="s">
        <v>426</v>
      </c>
      <c r="R24" s="21" t="s">
        <v>426</v>
      </c>
      <c r="S24" s="21" t="s">
        <v>426</v>
      </c>
      <c r="T24" s="21" t="s">
        <v>426</v>
      </c>
      <c r="U24" s="21" t="s">
        <v>426</v>
      </c>
      <c r="V24" s="21" t="s">
        <v>426</v>
      </c>
      <c r="W24" s="21" t="s">
        <v>426</v>
      </c>
      <c r="X24" s="21" t="s">
        <v>426</v>
      </c>
      <c r="Y24" s="21" t="s">
        <v>426</v>
      </c>
      <c r="Z24" s="21" t="s">
        <v>426</v>
      </c>
      <c r="AA24" s="21" t="s">
        <v>426</v>
      </c>
      <c r="AB24" s="21" t="s">
        <v>426</v>
      </c>
      <c r="AC24" s="21" t="s">
        <v>426</v>
      </c>
      <c r="AD24" s="21" t="s">
        <v>426</v>
      </c>
      <c r="AE24" s="21" t="s">
        <v>426</v>
      </c>
      <c r="AF24" s="21" t="s">
        <v>426</v>
      </c>
      <c r="AG24" s="21" t="s">
        <v>426</v>
      </c>
      <c r="AH24" s="65" t="s">
        <v>93</v>
      </c>
      <c r="AI24" s="52" t="s">
        <v>426</v>
      </c>
      <c r="AJ24" s="52" t="s">
        <v>426</v>
      </c>
      <c r="AK24" s="52" t="s">
        <v>427</v>
      </c>
      <c r="AL24" s="52" t="s">
        <v>426</v>
      </c>
      <c r="AM24" s="52" t="s">
        <v>426</v>
      </c>
      <c r="AN24" s="52" t="s">
        <v>426</v>
      </c>
      <c r="AO24" s="52" t="s">
        <v>426</v>
      </c>
      <c r="AP24" s="52" t="s">
        <v>426</v>
      </c>
      <c r="AQ24" s="52" t="s">
        <v>426</v>
      </c>
      <c r="AR24" s="52" t="s">
        <v>426</v>
      </c>
      <c r="AS24" s="52" t="s">
        <v>426</v>
      </c>
      <c r="AT24" s="52" t="s">
        <v>426</v>
      </c>
    </row>
    <row r="25" spans="1:49">
      <c r="E25" s="12"/>
      <c r="M25" s="21"/>
      <c r="N25" s="41"/>
      <c r="O25" s="21"/>
      <c r="P25" s="4"/>
      <c r="V25" s="47"/>
      <c r="W25" s="47"/>
      <c r="X25" s="48"/>
      <c r="Y25" s="48"/>
      <c r="AB25" s="62"/>
      <c r="AC25" s="48"/>
      <c r="AD25" s="74"/>
      <c r="AE25" s="40"/>
      <c r="AF25" s="40"/>
      <c r="AG25" s="73"/>
      <c r="AH25" s="65"/>
      <c r="AI25" s="52"/>
      <c r="AJ25" s="63"/>
      <c r="AK25" s="5"/>
      <c r="AM25" s="4"/>
      <c r="AN25" s="3"/>
    </row>
    <row r="26" spans="1:49">
      <c r="E26" s="12"/>
      <c r="M26" s="21"/>
      <c r="N26" s="41"/>
      <c r="O26" s="21"/>
      <c r="P26" s="4"/>
      <c r="V26" s="47"/>
      <c r="W26" s="47"/>
      <c r="X26" s="48"/>
      <c r="Y26" s="48"/>
      <c r="AB26" s="62"/>
      <c r="AC26" s="48"/>
      <c r="AD26" s="74"/>
      <c r="AE26" s="40"/>
      <c r="AF26" s="40"/>
      <c r="AG26" s="73"/>
      <c r="AH26" s="65"/>
      <c r="AI26" s="52"/>
      <c r="AJ26" s="63"/>
      <c r="AK26" s="5"/>
      <c r="AM26" s="4"/>
      <c r="AN26" s="3"/>
    </row>
    <row r="27" spans="1:49" hidden="1">
      <c r="E27" s="12"/>
      <c r="L27" s="41"/>
      <c r="M27" s="5"/>
      <c r="N27" s="41"/>
      <c r="O27" s="4"/>
      <c r="P27" s="4"/>
      <c r="W27" s="5"/>
      <c r="Y27" s="5"/>
      <c r="AE27" s="40"/>
      <c r="AF27" s="40"/>
      <c r="AG27" s="40"/>
      <c r="AH27" s="40"/>
      <c r="AI27" s="17"/>
      <c r="AJ27" s="17"/>
      <c r="AK27" s="5"/>
    </row>
    <row r="28" spans="1:49" hidden="1">
      <c r="E28" s="12"/>
      <c r="L28" s="41"/>
      <c r="M28" s="5"/>
      <c r="N28" s="41"/>
      <c r="O28" s="4"/>
      <c r="P28" s="4"/>
      <c r="W28" s="5"/>
      <c r="Y28" s="5"/>
      <c r="AE28" s="40"/>
      <c r="AF28" s="40"/>
      <c r="AG28" s="40"/>
      <c r="AH28" s="40"/>
      <c r="AI28" s="17"/>
      <c r="AJ28" s="17"/>
      <c r="AK28" s="5"/>
    </row>
    <row r="29" spans="1:49">
      <c r="AE29" s="40"/>
      <c r="AF29" s="40"/>
      <c r="AG29" s="40"/>
      <c r="AH29" s="40"/>
      <c r="AK29" s="5"/>
    </row>
    <row r="30" spans="1:49">
      <c r="AU30" s="15"/>
    </row>
    <row r="31" spans="1:49">
      <c r="AV31" s="15"/>
    </row>
    <row r="32" spans="1:49">
      <c r="AW32" s="15"/>
    </row>
    <row r="33" spans="50:54">
      <c r="AX33" s="15"/>
    </row>
    <row r="34" spans="50:54">
      <c r="AY34" s="15"/>
    </row>
    <row r="35" spans="50:54">
      <c r="AZ35" s="15"/>
    </row>
    <row r="36" spans="50:54">
      <c r="BA36" s="15"/>
    </row>
    <row r="37" spans="50:54">
      <c r="BB37" s="15"/>
    </row>
  </sheetData>
  <sortState xmlns:xlrd2="http://schemas.microsoft.com/office/spreadsheetml/2017/richdata2" ref="A24:AX24">
    <sortCondition ref="M24"/>
  </sortState>
  <mergeCells count="1">
    <mergeCell ref="K21:AR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74</v>
      </c>
    </row>
    <row r="2" spans="1:19">
      <c r="B2" s="31" t="s">
        <v>14</v>
      </c>
      <c r="C2" s="31" t="s">
        <v>16</v>
      </c>
      <c r="D2" s="31" t="s">
        <v>30</v>
      </c>
      <c r="E2" s="31" t="s">
        <v>31</v>
      </c>
      <c r="F2" s="31" t="s">
        <v>32</v>
      </c>
      <c r="G2" s="31" t="s">
        <v>33</v>
      </c>
      <c r="H2" s="31" t="s">
        <v>34</v>
      </c>
      <c r="I2" s="31" t="s">
        <v>35</v>
      </c>
      <c r="J2" s="31" t="s">
        <v>36</v>
      </c>
      <c r="K2" s="31" t="s">
        <v>12</v>
      </c>
      <c r="L2" s="31" t="s">
        <v>32</v>
      </c>
      <c r="M2" s="31" t="s">
        <v>13</v>
      </c>
      <c r="N2" s="31" t="s">
        <v>37</v>
      </c>
      <c r="O2" s="31" t="s">
        <v>38</v>
      </c>
      <c r="P2" s="32" t="s">
        <v>17</v>
      </c>
      <c r="Q2" s="31" t="s">
        <v>15</v>
      </c>
      <c r="R2" s="32" t="s">
        <v>56</v>
      </c>
      <c r="S2" s="33" t="s">
        <v>57</v>
      </c>
    </row>
    <row r="3" spans="1:19">
      <c r="B3" s="34" t="s">
        <v>58</v>
      </c>
      <c r="C3" s="35" t="s">
        <v>59</v>
      </c>
      <c r="D3" s="34" t="s">
        <v>39</v>
      </c>
      <c r="E3" s="34" t="s">
        <v>60</v>
      </c>
      <c r="F3" s="34" t="s">
        <v>61</v>
      </c>
      <c r="G3" s="34" t="s">
        <v>62</v>
      </c>
      <c r="H3" s="34" t="s">
        <v>63</v>
      </c>
      <c r="I3" s="34" t="s">
        <v>40</v>
      </c>
      <c r="J3" s="34" t="s">
        <v>64</v>
      </c>
      <c r="K3" s="34" t="s">
        <v>65</v>
      </c>
      <c r="L3" s="34" t="s">
        <v>66</v>
      </c>
      <c r="M3" s="34" t="s">
        <v>67</v>
      </c>
      <c r="N3" s="34" t="s">
        <v>68</v>
      </c>
      <c r="O3" s="34" t="s">
        <v>69</v>
      </c>
      <c r="P3" s="35" t="s">
        <v>70</v>
      </c>
      <c r="Q3" s="34" t="s">
        <v>71</v>
      </c>
      <c r="R3" s="36" t="e">
        <v>#VALUE!</v>
      </c>
      <c r="S3" s="36" t="s">
        <v>72</v>
      </c>
    </row>
    <row r="4" spans="1:19">
      <c r="B4" s="9" t="s">
        <v>14</v>
      </c>
      <c r="C4" s="9" t="s">
        <v>16</v>
      </c>
      <c r="D4" s="18" t="s">
        <v>30</v>
      </c>
      <c r="E4" s="9" t="s">
        <v>31</v>
      </c>
      <c r="F4" s="10" t="s">
        <v>32</v>
      </c>
      <c r="G4" s="10" t="s">
        <v>33</v>
      </c>
      <c r="H4" s="10" t="s">
        <v>34</v>
      </c>
      <c r="I4" s="9" t="s">
        <v>35</v>
      </c>
      <c r="J4" s="11" t="s">
        <v>36</v>
      </c>
      <c r="K4" s="11" t="s">
        <v>12</v>
      </c>
      <c r="L4" s="10" t="s">
        <v>32</v>
      </c>
      <c r="M4" s="10" t="s">
        <v>13</v>
      </c>
      <c r="N4" s="10" t="s">
        <v>37</v>
      </c>
      <c r="O4" s="10" t="s">
        <v>38</v>
      </c>
      <c r="P4" s="10" t="s">
        <v>17</v>
      </c>
      <c r="Q4" s="10" t="s">
        <v>15</v>
      </c>
      <c r="R4" s="36"/>
      <c r="S4" s="36"/>
    </row>
    <row r="5" spans="1:19" ht="195">
      <c r="B5" t="s">
        <v>73</v>
      </c>
      <c r="C5" s="30" t="s">
        <v>52</v>
      </c>
    </row>
    <row r="7" spans="1:19" ht="195">
      <c r="C7" s="30" t="s">
        <v>55</v>
      </c>
    </row>
    <row r="9" spans="1:19" ht="195">
      <c r="C9" s="30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B2" workbookViewId="0">
      <selection activeCell="D16" sqref="D16"/>
    </sheetView>
  </sheetViews>
  <sheetFormatPr defaultRowHeight="15"/>
  <cols>
    <col min="1" max="1" width="8.85546875" hidden="1" customWidth="1"/>
  </cols>
  <sheetData>
    <row r="1" spans="1:3" hidden="1">
      <c r="A1" t="s">
        <v>74</v>
      </c>
    </row>
    <row r="6" spans="1:3" ht="21">
      <c r="B6" s="64" t="s">
        <v>95</v>
      </c>
      <c r="C6" s="64"/>
    </row>
    <row r="7" spans="1:3">
      <c r="B7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8" spans="1:3">
      <c r="B8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9" spans="1:3">
      <c r="B9" s="4" t="str">
        <f>"'CW0080-SGD', 'CI1190-SGD','CY0036-SGD','CA0362-SGD','CN0449-SGD','CW0080-SGD','CG0164-SGD','CA0354-SGD','CG0164-SGD','CR0098-SGD','CW0980-SGD','CY0036-SGD'"</f>
        <v>'CW0080-SGD', 'CI1190-SGD','CY0036-SGD','CA0362-SGD','CN0449-SGD','CW0080-SGD','CG0164-SGD','CA0354-SGD','CG0164-SGD','CR0098-SGD','CW0980-SGD','CY0036-SGD'</v>
      </c>
    </row>
  </sheetData>
  <pageMargins left="0.7" right="0.7" top="0.75" bottom="0.75" header="0.3" footer="0.3"/>
  <pageSetup paperSize="256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C693-73F4-4645-A53D-5B1B6AE3F65A}">
  <dimension ref="A1:E15"/>
  <sheetViews>
    <sheetView workbookViewId="0"/>
  </sheetViews>
  <sheetFormatPr defaultRowHeight="15"/>
  <sheetData>
    <row r="1" spans="1:5">
      <c r="A1" s="67" t="s">
        <v>107</v>
      </c>
      <c r="B1" s="67" t="s">
        <v>1</v>
      </c>
      <c r="C1" s="67" t="s">
        <v>2</v>
      </c>
      <c r="D1" s="67" t="s">
        <v>3</v>
      </c>
    </row>
    <row r="2" spans="1:5">
      <c r="B2" s="67" t="s">
        <v>19</v>
      </c>
      <c r="C2" s="67" t="s">
        <v>4</v>
      </c>
    </row>
    <row r="3" spans="1:5">
      <c r="A3" s="67" t="s">
        <v>0</v>
      </c>
      <c r="B3" s="67" t="s">
        <v>5</v>
      </c>
      <c r="C3" s="67" t="s">
        <v>412</v>
      </c>
    </row>
    <row r="4" spans="1:5">
      <c r="A4" s="67" t="s">
        <v>0</v>
      </c>
      <c r="B4" s="67" t="s">
        <v>6</v>
      </c>
      <c r="C4" s="67" t="s">
        <v>413</v>
      </c>
    </row>
    <row r="5" spans="1:5">
      <c r="A5" s="67" t="s">
        <v>0</v>
      </c>
      <c r="B5" s="67" t="s">
        <v>26</v>
      </c>
      <c r="C5" s="67" t="s">
        <v>97</v>
      </c>
      <c r="D5" s="67" t="s">
        <v>98</v>
      </c>
      <c r="E5" s="67" t="s">
        <v>45</v>
      </c>
    </row>
    <row r="8" spans="1:5">
      <c r="A8" s="67" t="s">
        <v>8</v>
      </c>
      <c r="C8" s="67" t="s">
        <v>99</v>
      </c>
    </row>
    <row r="9" spans="1:5">
      <c r="A9" s="67" t="s">
        <v>9</v>
      </c>
      <c r="C9" s="67" t="s">
        <v>100</v>
      </c>
    </row>
    <row r="10" spans="1:5">
      <c r="B10" s="67" t="s">
        <v>42</v>
      </c>
      <c r="C10" s="67" t="s">
        <v>101</v>
      </c>
    </row>
    <row r="11" spans="1:5">
      <c r="B11" s="67" t="s">
        <v>39</v>
      </c>
      <c r="C11" s="67" t="s">
        <v>101</v>
      </c>
    </row>
    <row r="12" spans="1:5">
      <c r="B12" s="67" t="s">
        <v>43</v>
      </c>
      <c r="C12" s="67" t="s">
        <v>102</v>
      </c>
    </row>
    <row r="13" spans="1:5">
      <c r="B13" s="67" t="s">
        <v>44</v>
      </c>
      <c r="C13" s="67" t="s">
        <v>103</v>
      </c>
      <c r="D13" s="67" t="s">
        <v>104</v>
      </c>
    </row>
    <row r="14" spans="1:5">
      <c r="D14" s="67" t="s">
        <v>105</v>
      </c>
    </row>
    <row r="15" spans="1:5">
      <c r="D15" s="67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32A5-C3E6-4BB1-B3D8-A89E58DB2945}">
  <dimension ref="A1:E15"/>
  <sheetViews>
    <sheetView workbookViewId="0"/>
  </sheetViews>
  <sheetFormatPr defaultRowHeight="15"/>
  <sheetData>
    <row r="1" spans="1:5">
      <c r="A1" s="67" t="s">
        <v>107</v>
      </c>
      <c r="B1" s="67" t="s">
        <v>1</v>
      </c>
      <c r="C1" s="67" t="s">
        <v>2</v>
      </c>
      <c r="D1" s="67" t="s">
        <v>3</v>
      </c>
    </row>
    <row r="2" spans="1:5">
      <c r="B2" s="67" t="s">
        <v>19</v>
      </c>
      <c r="C2" s="67" t="s">
        <v>4</v>
      </c>
    </row>
    <row r="3" spans="1:5">
      <c r="A3" s="67" t="s">
        <v>0</v>
      </c>
      <c r="B3" s="67" t="s">
        <v>5</v>
      </c>
      <c r="C3" s="67" t="s">
        <v>412</v>
      </c>
    </row>
    <row r="4" spans="1:5">
      <c r="A4" s="67" t="s">
        <v>0</v>
      </c>
      <c r="B4" s="67" t="s">
        <v>6</v>
      </c>
      <c r="C4" s="67" t="s">
        <v>413</v>
      </c>
    </row>
    <row r="5" spans="1:5">
      <c r="A5" s="67" t="s">
        <v>0</v>
      </c>
      <c r="B5" s="67" t="s">
        <v>26</v>
      </c>
      <c r="C5" s="67" t="s">
        <v>97</v>
      </c>
      <c r="D5" s="67" t="s">
        <v>98</v>
      </c>
      <c r="E5" s="67" t="s">
        <v>45</v>
      </c>
    </row>
    <row r="8" spans="1:5">
      <c r="A8" s="67" t="s">
        <v>8</v>
      </c>
      <c r="C8" s="67" t="s">
        <v>99</v>
      </c>
    </row>
    <row r="9" spans="1:5">
      <c r="A9" s="67" t="s">
        <v>9</v>
      </c>
      <c r="C9" s="67" t="s">
        <v>100</v>
      </c>
    </row>
    <row r="10" spans="1:5">
      <c r="B10" s="67" t="s">
        <v>42</v>
      </c>
      <c r="C10" s="67" t="s">
        <v>101</v>
      </c>
    </row>
    <row r="11" spans="1:5">
      <c r="B11" s="67" t="s">
        <v>39</v>
      </c>
      <c r="C11" s="67" t="s">
        <v>101</v>
      </c>
    </row>
    <row r="12" spans="1:5">
      <c r="B12" s="67" t="s">
        <v>43</v>
      </c>
      <c r="C12" s="67" t="s">
        <v>102</v>
      </c>
    </row>
    <row r="13" spans="1:5">
      <c r="B13" s="67" t="s">
        <v>44</v>
      </c>
      <c r="C13" s="67" t="s">
        <v>103</v>
      </c>
      <c r="D13" s="67" t="s">
        <v>104</v>
      </c>
    </row>
    <row r="14" spans="1:5">
      <c r="D14" s="67" t="s">
        <v>105</v>
      </c>
    </row>
    <row r="15" spans="1:5">
      <c r="D15" s="67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9DD7-17E6-4FD1-A102-6D54AFF2AE65}">
  <dimension ref="A1:AT28"/>
  <sheetViews>
    <sheetView workbookViewId="0"/>
  </sheetViews>
  <sheetFormatPr defaultRowHeight="15"/>
  <sheetData>
    <row r="1" spans="1:46">
      <c r="A1" s="67" t="s">
        <v>183</v>
      </c>
      <c r="B1" s="67" t="s">
        <v>46</v>
      </c>
      <c r="C1" s="67" t="s">
        <v>7</v>
      </c>
      <c r="D1" s="67" t="s">
        <v>7</v>
      </c>
      <c r="E1" s="67" t="s">
        <v>7</v>
      </c>
      <c r="F1" s="67" t="s">
        <v>7</v>
      </c>
      <c r="G1" s="67" t="s">
        <v>7</v>
      </c>
      <c r="H1" s="67" t="s">
        <v>7</v>
      </c>
      <c r="I1" s="67" t="s">
        <v>7</v>
      </c>
      <c r="J1" s="67" t="s">
        <v>51</v>
      </c>
      <c r="K1" s="67" t="s">
        <v>18</v>
      </c>
      <c r="L1" s="67" t="s">
        <v>18</v>
      </c>
      <c r="O1" s="67" t="s">
        <v>18</v>
      </c>
      <c r="Q1" s="67" t="s">
        <v>18</v>
      </c>
      <c r="R1" s="67" t="s">
        <v>18</v>
      </c>
      <c r="S1" s="67" t="s">
        <v>18</v>
      </c>
      <c r="T1" s="67" t="s">
        <v>18</v>
      </c>
      <c r="V1" s="67" t="s">
        <v>18</v>
      </c>
      <c r="Y1" s="67" t="s">
        <v>7</v>
      </c>
      <c r="Z1" s="67" t="s">
        <v>7</v>
      </c>
      <c r="AA1" s="67" t="s">
        <v>18</v>
      </c>
      <c r="AB1" s="67" t="s">
        <v>18</v>
      </c>
      <c r="AC1" s="67" t="s">
        <v>18</v>
      </c>
      <c r="AJ1" s="67" t="s">
        <v>18</v>
      </c>
      <c r="AK1" s="67" t="s">
        <v>18</v>
      </c>
      <c r="AR1" s="67" t="s">
        <v>7</v>
      </c>
      <c r="AS1" s="67" t="s">
        <v>7</v>
      </c>
      <c r="AT1" s="67" t="s">
        <v>7</v>
      </c>
    </row>
    <row r="2" spans="1:46">
      <c r="A2" s="67" t="s">
        <v>7</v>
      </c>
      <c r="D2" s="67" t="s">
        <v>19</v>
      </c>
      <c r="E2" s="67" t="s">
        <v>108</v>
      </c>
    </row>
    <row r="3" spans="1:46">
      <c r="A3" s="67" t="s">
        <v>7</v>
      </c>
      <c r="D3" s="67" t="s">
        <v>22</v>
      </c>
      <c r="E3" s="67" t="s">
        <v>20</v>
      </c>
      <c r="F3" s="67" t="s">
        <v>21</v>
      </c>
      <c r="G3" s="67" t="s">
        <v>23</v>
      </c>
      <c r="H3" s="67" t="s">
        <v>47</v>
      </c>
      <c r="I3" s="67" t="s">
        <v>24</v>
      </c>
    </row>
    <row r="4" spans="1:46">
      <c r="A4" s="67" t="s">
        <v>7</v>
      </c>
      <c r="C4" s="67" t="s">
        <v>11</v>
      </c>
      <c r="D4" s="67" t="s">
        <v>109</v>
      </c>
      <c r="E4" s="67" t="s">
        <v>110</v>
      </c>
      <c r="F4" s="67" t="s">
        <v>96</v>
      </c>
      <c r="G4" s="67" t="s">
        <v>25</v>
      </c>
      <c r="H4" s="67" t="s">
        <v>111</v>
      </c>
    </row>
    <row r="5" spans="1:46">
      <c r="A5" s="67" t="s">
        <v>7</v>
      </c>
      <c r="C5" s="67" t="s">
        <v>10</v>
      </c>
      <c r="D5" s="67" t="s">
        <v>112</v>
      </c>
      <c r="E5" s="67" t="s">
        <v>113</v>
      </c>
      <c r="F5" s="67" t="s">
        <v>96</v>
      </c>
      <c r="G5" s="67" t="s">
        <v>25</v>
      </c>
      <c r="H5" s="67" t="s">
        <v>111</v>
      </c>
      <c r="I5" s="67" t="s">
        <v>114</v>
      </c>
    </row>
    <row r="6" spans="1:46">
      <c r="A6" s="67" t="s">
        <v>7</v>
      </c>
      <c r="C6" s="67" t="s">
        <v>41</v>
      </c>
      <c r="D6" s="67" t="s">
        <v>115</v>
      </c>
      <c r="E6" s="67" t="s">
        <v>116</v>
      </c>
      <c r="F6" s="67" t="s">
        <v>96</v>
      </c>
      <c r="G6" s="67" t="s">
        <v>25</v>
      </c>
      <c r="H6" s="67" t="s">
        <v>111</v>
      </c>
      <c r="I6" s="67" t="s">
        <v>117</v>
      </c>
    </row>
    <row r="7" spans="1:46">
      <c r="A7" s="67" t="s">
        <v>7</v>
      </c>
    </row>
    <row r="8" spans="1:46">
      <c r="A8" s="67" t="s">
        <v>7</v>
      </c>
    </row>
    <row r="9" spans="1:46">
      <c r="A9" s="67" t="s">
        <v>7</v>
      </c>
    </row>
    <row r="10" spans="1:46">
      <c r="A10" s="67" t="s">
        <v>7</v>
      </c>
    </row>
    <row r="11" spans="1:46">
      <c r="A11" s="67" t="s">
        <v>7</v>
      </c>
      <c r="C11" s="67" t="s">
        <v>27</v>
      </c>
      <c r="E11" s="67" t="s">
        <v>118</v>
      </c>
    </row>
    <row r="12" spans="1:46">
      <c r="A12" s="67" t="s">
        <v>7</v>
      </c>
      <c r="C12" s="67" t="s">
        <v>28</v>
      </c>
      <c r="E12" s="67" t="s">
        <v>119</v>
      </c>
    </row>
    <row r="13" spans="1:46">
      <c r="A13" s="67" t="s">
        <v>7</v>
      </c>
      <c r="C13" s="67" t="s">
        <v>42</v>
      </c>
      <c r="E13" s="67" t="s">
        <v>120</v>
      </c>
    </row>
    <row r="14" spans="1:46">
      <c r="A14" s="67" t="s">
        <v>7</v>
      </c>
      <c r="C14" s="67" t="s">
        <v>39</v>
      </c>
      <c r="E14" s="67" t="s">
        <v>121</v>
      </c>
    </row>
    <row r="15" spans="1:46">
      <c r="A15" s="67" t="s">
        <v>7</v>
      </c>
      <c r="C15" s="67" t="s">
        <v>43</v>
      </c>
      <c r="E15" s="67" t="s">
        <v>122</v>
      </c>
    </row>
    <row r="16" spans="1:46">
      <c r="A16" s="67" t="s">
        <v>7</v>
      </c>
      <c r="C16" s="67" t="s">
        <v>44</v>
      </c>
      <c r="E16" s="67" t="s">
        <v>123</v>
      </c>
    </row>
    <row r="17" spans="1:43">
      <c r="A17" s="67" t="s">
        <v>7</v>
      </c>
    </row>
    <row r="18" spans="1:43">
      <c r="A18" s="67" t="s">
        <v>7</v>
      </c>
    </row>
    <row r="21" spans="1:43">
      <c r="K21" s="67" t="s">
        <v>53</v>
      </c>
    </row>
    <row r="23" spans="1:43">
      <c r="E23" s="67" t="s">
        <v>29</v>
      </c>
      <c r="K23" s="67" t="s">
        <v>75</v>
      </c>
      <c r="L23" s="67" t="s">
        <v>76</v>
      </c>
      <c r="M23" s="67" t="s">
        <v>14</v>
      </c>
      <c r="N23" s="67" t="s">
        <v>16</v>
      </c>
      <c r="O23" s="67" t="s">
        <v>30</v>
      </c>
      <c r="P23" s="67" t="s">
        <v>33</v>
      </c>
      <c r="Q23" s="67" t="s">
        <v>77</v>
      </c>
      <c r="R23" s="67" t="s">
        <v>31</v>
      </c>
      <c r="S23" s="67" t="s">
        <v>38</v>
      </c>
      <c r="T23" s="67" t="s">
        <v>34</v>
      </c>
      <c r="U23" s="67" t="s">
        <v>17</v>
      </c>
      <c r="V23" s="67" t="s">
        <v>17</v>
      </c>
      <c r="W23" s="67" t="s">
        <v>79</v>
      </c>
      <c r="X23" s="67" t="s">
        <v>80</v>
      </c>
      <c r="Y23" s="67" t="s">
        <v>36</v>
      </c>
      <c r="Z23" s="67" t="s">
        <v>12</v>
      </c>
      <c r="AA23" s="67" t="s">
        <v>32</v>
      </c>
      <c r="AB23" s="67" t="s">
        <v>13</v>
      </c>
      <c r="AC23" s="67" t="s">
        <v>37</v>
      </c>
      <c r="AD23" s="67" t="s">
        <v>56</v>
      </c>
      <c r="AE23" s="67" t="s">
        <v>57</v>
      </c>
      <c r="AF23" s="67" t="s">
        <v>81</v>
      </c>
      <c r="AG23" s="67" t="s">
        <v>82</v>
      </c>
      <c r="AH23" s="67" t="s">
        <v>83</v>
      </c>
      <c r="AI23" s="67" t="s">
        <v>84</v>
      </c>
      <c r="AJ23" s="67" t="s">
        <v>85</v>
      </c>
      <c r="AK23" s="67" t="s">
        <v>86</v>
      </c>
      <c r="AL23" s="67" t="s">
        <v>87</v>
      </c>
      <c r="AM23" s="67" t="s">
        <v>88</v>
      </c>
      <c r="AN23" s="67" t="s">
        <v>89</v>
      </c>
      <c r="AO23" s="67" t="s">
        <v>90</v>
      </c>
      <c r="AP23" s="67" t="s">
        <v>91</v>
      </c>
      <c r="AQ23" s="67" t="s">
        <v>92</v>
      </c>
    </row>
    <row r="24" spans="1:43">
      <c r="B24" s="67" t="s">
        <v>124</v>
      </c>
      <c r="C24" s="67" t="s">
        <v>48</v>
      </c>
      <c r="E24" s="67" t="s">
        <v>125</v>
      </c>
      <c r="K24" s="67" t="s">
        <v>126</v>
      </c>
      <c r="L24" s="67" t="s">
        <v>127</v>
      </c>
      <c r="M24" s="67" t="s">
        <v>128</v>
      </c>
      <c r="N24" s="67" t="s">
        <v>129</v>
      </c>
      <c r="O24" s="67" t="s">
        <v>130</v>
      </c>
      <c r="P24" s="67" t="s">
        <v>131</v>
      </c>
      <c r="Q24" s="67" t="s">
        <v>78</v>
      </c>
      <c r="R24" s="67" t="s">
        <v>132</v>
      </c>
      <c r="S24" s="67" t="s">
        <v>133</v>
      </c>
      <c r="T24" s="67" t="s">
        <v>134</v>
      </c>
      <c r="U24" s="67" t="s">
        <v>384</v>
      </c>
      <c r="V24" s="67" t="s">
        <v>135</v>
      </c>
      <c r="W24" s="67" t="s">
        <v>136</v>
      </c>
      <c r="X24" s="67" t="s">
        <v>385</v>
      </c>
      <c r="Y24" s="67" t="s">
        <v>137</v>
      </c>
      <c r="Z24" s="67" t="s">
        <v>138</v>
      </c>
      <c r="AA24" s="67" t="s">
        <v>139</v>
      </c>
      <c r="AB24" s="67" t="s">
        <v>140</v>
      </c>
      <c r="AC24" s="67" t="s">
        <v>141</v>
      </c>
      <c r="AD24" s="67" t="s">
        <v>386</v>
      </c>
      <c r="AE24" s="67" t="s">
        <v>142</v>
      </c>
      <c r="AF24" s="67" t="s">
        <v>143</v>
      </c>
      <c r="AG24" s="67" t="s">
        <v>142</v>
      </c>
      <c r="AH24" s="67" t="s">
        <v>93</v>
      </c>
      <c r="AI24" s="67" t="s">
        <v>144</v>
      </c>
      <c r="AJ24" s="67" t="s">
        <v>78</v>
      </c>
      <c r="AK24" s="67" t="s">
        <v>94</v>
      </c>
      <c r="AL24" s="67" t="s">
        <v>137</v>
      </c>
      <c r="AM24" s="67" t="s">
        <v>138</v>
      </c>
      <c r="AN24" s="67" t="s">
        <v>145</v>
      </c>
      <c r="AO24" s="67" t="s">
        <v>146</v>
      </c>
      <c r="AP24" s="67" t="s">
        <v>147</v>
      </c>
      <c r="AQ24" s="67" t="s">
        <v>148</v>
      </c>
    </row>
    <row r="25" spans="1:43">
      <c r="B25" s="67" t="s">
        <v>149</v>
      </c>
      <c r="C25" s="67" t="s">
        <v>49</v>
      </c>
      <c r="E25" s="67" t="s">
        <v>150</v>
      </c>
      <c r="K25" s="67" t="s">
        <v>151</v>
      </c>
      <c r="L25" s="67" t="s">
        <v>152</v>
      </c>
      <c r="O25" s="67" t="s">
        <v>153</v>
      </c>
      <c r="Q25" s="67" t="s">
        <v>154</v>
      </c>
      <c r="R25" s="67" t="s">
        <v>155</v>
      </c>
      <c r="S25" s="67" t="s">
        <v>156</v>
      </c>
      <c r="T25" s="67" t="s">
        <v>157</v>
      </c>
      <c r="V25" s="67" t="s">
        <v>78</v>
      </c>
      <c r="Y25" s="67" t="s">
        <v>156</v>
      </c>
      <c r="Z25" s="67" t="s">
        <v>158</v>
      </c>
      <c r="AA25" s="67" t="s">
        <v>159</v>
      </c>
      <c r="AB25" s="67" t="s">
        <v>160</v>
      </c>
      <c r="AC25" s="67" t="s">
        <v>161</v>
      </c>
      <c r="AD25" s="67" t="s">
        <v>387</v>
      </c>
      <c r="AE25" s="67" t="s">
        <v>162</v>
      </c>
      <c r="AI25" s="67" t="s">
        <v>163</v>
      </c>
      <c r="AJ25" s="67" t="s">
        <v>164</v>
      </c>
      <c r="AK25" s="67" t="s">
        <v>165</v>
      </c>
    </row>
    <row r="26" spans="1:43">
      <c r="B26" s="67" t="s">
        <v>166</v>
      </c>
      <c r="C26" s="67" t="s">
        <v>50</v>
      </c>
      <c r="E26" s="67" t="s">
        <v>167</v>
      </c>
      <c r="K26" s="67" t="s">
        <v>168</v>
      </c>
      <c r="L26" s="67" t="s">
        <v>169</v>
      </c>
      <c r="O26" s="67" t="s">
        <v>170</v>
      </c>
      <c r="Q26" s="67" t="s">
        <v>171</v>
      </c>
      <c r="R26" s="67" t="s">
        <v>172</v>
      </c>
      <c r="S26" s="67" t="s">
        <v>173</v>
      </c>
      <c r="T26" s="67" t="s">
        <v>174</v>
      </c>
      <c r="V26" s="67" t="s">
        <v>78</v>
      </c>
      <c r="Y26" s="67" t="s">
        <v>173</v>
      </c>
      <c r="Z26" s="67" t="s">
        <v>175</v>
      </c>
      <c r="AA26" s="67" t="s">
        <v>176</v>
      </c>
      <c r="AB26" s="67" t="s">
        <v>177</v>
      </c>
      <c r="AC26" s="67" t="s">
        <v>178</v>
      </c>
      <c r="AD26" s="67" t="s">
        <v>388</v>
      </c>
      <c r="AE26" s="67" t="s">
        <v>179</v>
      </c>
      <c r="AJ26" s="67" t="s">
        <v>180</v>
      </c>
      <c r="AK26" s="67" t="s">
        <v>181</v>
      </c>
    </row>
    <row r="28" spans="1:43">
      <c r="AD28" s="67" t="s">
        <v>182</v>
      </c>
      <c r="AE28" s="67" t="s">
        <v>389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8CA-D3DB-4DD0-BF5C-15BAA31D673F}">
  <dimension ref="A1:AT28"/>
  <sheetViews>
    <sheetView workbookViewId="0"/>
  </sheetViews>
  <sheetFormatPr defaultRowHeight="15"/>
  <sheetData>
    <row r="1" spans="1:46">
      <c r="A1" s="67" t="s">
        <v>183</v>
      </c>
      <c r="B1" s="67" t="s">
        <v>46</v>
      </c>
      <c r="C1" s="67" t="s">
        <v>7</v>
      </c>
      <c r="D1" s="67" t="s">
        <v>7</v>
      </c>
      <c r="E1" s="67" t="s">
        <v>7</v>
      </c>
      <c r="F1" s="67" t="s">
        <v>7</v>
      </c>
      <c r="G1" s="67" t="s">
        <v>7</v>
      </c>
      <c r="H1" s="67" t="s">
        <v>7</v>
      </c>
      <c r="I1" s="67" t="s">
        <v>7</v>
      </c>
      <c r="J1" s="67" t="s">
        <v>51</v>
      </c>
      <c r="K1" s="67" t="s">
        <v>18</v>
      </c>
      <c r="L1" s="67" t="s">
        <v>18</v>
      </c>
      <c r="O1" s="67" t="s">
        <v>18</v>
      </c>
      <c r="Q1" s="67" t="s">
        <v>18</v>
      </c>
      <c r="R1" s="67" t="s">
        <v>18</v>
      </c>
      <c r="S1" s="67" t="s">
        <v>18</v>
      </c>
      <c r="T1" s="67" t="s">
        <v>18</v>
      </c>
      <c r="V1" s="67" t="s">
        <v>18</v>
      </c>
      <c r="Y1" s="67" t="s">
        <v>7</v>
      </c>
      <c r="Z1" s="67" t="s">
        <v>7</v>
      </c>
      <c r="AA1" s="67" t="s">
        <v>18</v>
      </c>
      <c r="AB1" s="67" t="s">
        <v>18</v>
      </c>
      <c r="AC1" s="67" t="s">
        <v>18</v>
      </c>
      <c r="AJ1" s="67" t="s">
        <v>18</v>
      </c>
      <c r="AK1" s="67" t="s">
        <v>18</v>
      </c>
      <c r="AR1" s="67" t="s">
        <v>7</v>
      </c>
      <c r="AS1" s="67" t="s">
        <v>7</v>
      </c>
      <c r="AT1" s="67" t="s">
        <v>7</v>
      </c>
    </row>
    <row r="2" spans="1:46">
      <c r="A2" s="67" t="s">
        <v>7</v>
      </c>
      <c r="D2" s="67" t="s">
        <v>19</v>
      </c>
      <c r="E2" s="67" t="s">
        <v>108</v>
      </c>
    </row>
    <row r="3" spans="1:46">
      <c r="A3" s="67" t="s">
        <v>7</v>
      </c>
      <c r="D3" s="67" t="s">
        <v>22</v>
      </c>
      <c r="E3" s="67" t="s">
        <v>20</v>
      </c>
      <c r="F3" s="67" t="s">
        <v>21</v>
      </c>
      <c r="G3" s="67" t="s">
        <v>23</v>
      </c>
      <c r="H3" s="67" t="s">
        <v>47</v>
      </c>
      <c r="I3" s="67" t="s">
        <v>24</v>
      </c>
    </row>
    <row r="4" spans="1:46">
      <c r="A4" s="67" t="s">
        <v>7</v>
      </c>
      <c r="C4" s="67" t="s">
        <v>11</v>
      </c>
      <c r="D4" s="67" t="s">
        <v>109</v>
      </c>
      <c r="E4" s="67" t="s">
        <v>110</v>
      </c>
      <c r="F4" s="67" t="s">
        <v>96</v>
      </c>
      <c r="G4" s="67" t="s">
        <v>25</v>
      </c>
      <c r="H4" s="67" t="s">
        <v>111</v>
      </c>
    </row>
    <row r="5" spans="1:46">
      <c r="A5" s="67" t="s">
        <v>7</v>
      </c>
      <c r="C5" s="67" t="s">
        <v>10</v>
      </c>
      <c r="D5" s="67" t="s">
        <v>112</v>
      </c>
      <c r="E5" s="67" t="s">
        <v>113</v>
      </c>
      <c r="F5" s="67" t="s">
        <v>96</v>
      </c>
      <c r="G5" s="67" t="s">
        <v>25</v>
      </c>
      <c r="H5" s="67" t="s">
        <v>111</v>
      </c>
      <c r="I5" s="67" t="s">
        <v>114</v>
      </c>
    </row>
    <row r="6" spans="1:46">
      <c r="A6" s="67" t="s">
        <v>7</v>
      </c>
      <c r="C6" s="67" t="s">
        <v>41</v>
      </c>
      <c r="D6" s="67" t="s">
        <v>115</v>
      </c>
      <c r="E6" s="67" t="s">
        <v>116</v>
      </c>
      <c r="F6" s="67" t="s">
        <v>96</v>
      </c>
      <c r="G6" s="67" t="s">
        <v>25</v>
      </c>
      <c r="H6" s="67" t="s">
        <v>111</v>
      </c>
      <c r="I6" s="67" t="s">
        <v>117</v>
      </c>
    </row>
    <row r="7" spans="1:46">
      <c r="A7" s="67" t="s">
        <v>7</v>
      </c>
    </row>
    <row r="8" spans="1:46">
      <c r="A8" s="67" t="s">
        <v>7</v>
      </c>
    </row>
    <row r="9" spans="1:46">
      <c r="A9" s="67" t="s">
        <v>7</v>
      </c>
    </row>
    <row r="10" spans="1:46">
      <c r="A10" s="67" t="s">
        <v>7</v>
      </c>
    </row>
    <row r="11" spans="1:46">
      <c r="A11" s="67" t="s">
        <v>7</v>
      </c>
      <c r="C11" s="67" t="s">
        <v>27</v>
      </c>
      <c r="E11" s="67" t="s">
        <v>118</v>
      </c>
    </row>
    <row r="12" spans="1:46">
      <c r="A12" s="67" t="s">
        <v>7</v>
      </c>
      <c r="C12" s="67" t="s">
        <v>28</v>
      </c>
      <c r="E12" s="67" t="s">
        <v>119</v>
      </c>
    </row>
    <row r="13" spans="1:46">
      <c r="A13" s="67" t="s">
        <v>7</v>
      </c>
      <c r="C13" s="67" t="s">
        <v>42</v>
      </c>
      <c r="E13" s="67" t="s">
        <v>120</v>
      </c>
    </row>
    <row r="14" spans="1:46">
      <c r="A14" s="67" t="s">
        <v>7</v>
      </c>
      <c r="C14" s="67" t="s">
        <v>39</v>
      </c>
      <c r="E14" s="67" t="s">
        <v>121</v>
      </c>
    </row>
    <row r="15" spans="1:46">
      <c r="A15" s="67" t="s">
        <v>7</v>
      </c>
      <c r="C15" s="67" t="s">
        <v>43</v>
      </c>
      <c r="E15" s="67" t="s">
        <v>122</v>
      </c>
    </row>
    <row r="16" spans="1:46">
      <c r="A16" s="67" t="s">
        <v>7</v>
      </c>
      <c r="C16" s="67" t="s">
        <v>44</v>
      </c>
      <c r="E16" s="67" t="s">
        <v>123</v>
      </c>
    </row>
    <row r="17" spans="1:43">
      <c r="A17" s="67" t="s">
        <v>7</v>
      </c>
    </row>
    <row r="18" spans="1:43">
      <c r="A18" s="67" t="s">
        <v>7</v>
      </c>
    </row>
    <row r="21" spans="1:43">
      <c r="K21" s="67" t="s">
        <v>53</v>
      </c>
    </row>
    <row r="23" spans="1:43">
      <c r="E23" s="67" t="s">
        <v>29</v>
      </c>
      <c r="K23" s="67" t="s">
        <v>75</v>
      </c>
      <c r="L23" s="67" t="s">
        <v>76</v>
      </c>
      <c r="M23" s="67" t="s">
        <v>14</v>
      </c>
      <c r="N23" s="67" t="s">
        <v>16</v>
      </c>
      <c r="O23" s="67" t="s">
        <v>30</v>
      </c>
      <c r="P23" s="67" t="s">
        <v>33</v>
      </c>
      <c r="Q23" s="67" t="s">
        <v>77</v>
      </c>
      <c r="R23" s="67" t="s">
        <v>31</v>
      </c>
      <c r="S23" s="67" t="s">
        <v>38</v>
      </c>
      <c r="T23" s="67" t="s">
        <v>34</v>
      </c>
      <c r="U23" s="67" t="s">
        <v>17</v>
      </c>
      <c r="V23" s="67" t="s">
        <v>17</v>
      </c>
      <c r="W23" s="67" t="s">
        <v>79</v>
      </c>
      <c r="X23" s="67" t="s">
        <v>80</v>
      </c>
      <c r="Y23" s="67" t="s">
        <v>36</v>
      </c>
      <c r="Z23" s="67" t="s">
        <v>12</v>
      </c>
      <c r="AA23" s="67" t="s">
        <v>32</v>
      </c>
      <c r="AB23" s="67" t="s">
        <v>13</v>
      </c>
      <c r="AC23" s="67" t="s">
        <v>37</v>
      </c>
      <c r="AD23" s="67" t="s">
        <v>56</v>
      </c>
      <c r="AE23" s="67" t="s">
        <v>57</v>
      </c>
      <c r="AF23" s="67" t="s">
        <v>81</v>
      </c>
      <c r="AG23" s="67" t="s">
        <v>82</v>
      </c>
      <c r="AH23" s="67" t="s">
        <v>83</v>
      </c>
      <c r="AI23" s="67" t="s">
        <v>84</v>
      </c>
      <c r="AJ23" s="67" t="s">
        <v>85</v>
      </c>
      <c r="AK23" s="67" t="s">
        <v>86</v>
      </c>
      <c r="AL23" s="67" t="s">
        <v>87</v>
      </c>
      <c r="AM23" s="67" t="s">
        <v>88</v>
      </c>
      <c r="AN23" s="67" t="s">
        <v>89</v>
      </c>
      <c r="AO23" s="67" t="s">
        <v>90</v>
      </c>
      <c r="AP23" s="67" t="s">
        <v>91</v>
      </c>
      <c r="AQ23" s="67" t="s">
        <v>92</v>
      </c>
    </row>
    <row r="24" spans="1:43">
      <c r="B24" s="67" t="s">
        <v>124</v>
      </c>
      <c r="C24" s="67" t="s">
        <v>48</v>
      </c>
      <c r="E24" s="67" t="s">
        <v>125</v>
      </c>
      <c r="K24" s="67" t="s">
        <v>126</v>
      </c>
      <c r="L24" s="67" t="s">
        <v>127</v>
      </c>
      <c r="M24" s="67" t="s">
        <v>128</v>
      </c>
      <c r="N24" s="67" t="s">
        <v>129</v>
      </c>
      <c r="O24" s="67" t="s">
        <v>130</v>
      </c>
      <c r="P24" s="67" t="s">
        <v>131</v>
      </c>
      <c r="Q24" s="67" t="s">
        <v>78</v>
      </c>
      <c r="R24" s="67" t="s">
        <v>132</v>
      </c>
      <c r="S24" s="67" t="s">
        <v>133</v>
      </c>
      <c r="T24" s="67" t="s">
        <v>134</v>
      </c>
      <c r="U24" s="67" t="s">
        <v>384</v>
      </c>
      <c r="V24" s="67" t="s">
        <v>135</v>
      </c>
      <c r="W24" s="67" t="s">
        <v>136</v>
      </c>
      <c r="X24" s="67" t="s">
        <v>385</v>
      </c>
      <c r="Y24" s="67" t="s">
        <v>137</v>
      </c>
      <c r="Z24" s="67" t="s">
        <v>138</v>
      </c>
      <c r="AA24" s="67" t="s">
        <v>139</v>
      </c>
      <c r="AB24" s="67" t="s">
        <v>140</v>
      </c>
      <c r="AC24" s="67" t="s">
        <v>141</v>
      </c>
      <c r="AD24" s="67" t="s">
        <v>386</v>
      </c>
      <c r="AE24" s="67" t="s">
        <v>142</v>
      </c>
      <c r="AF24" s="67" t="s">
        <v>143</v>
      </c>
      <c r="AG24" s="67" t="s">
        <v>142</v>
      </c>
      <c r="AH24" s="67" t="s">
        <v>93</v>
      </c>
      <c r="AI24" s="67" t="s">
        <v>144</v>
      </c>
      <c r="AJ24" s="67" t="s">
        <v>78</v>
      </c>
      <c r="AK24" s="67" t="s">
        <v>94</v>
      </c>
      <c r="AL24" s="67" t="s">
        <v>137</v>
      </c>
      <c r="AM24" s="67" t="s">
        <v>138</v>
      </c>
      <c r="AN24" s="67" t="s">
        <v>145</v>
      </c>
      <c r="AO24" s="67" t="s">
        <v>146</v>
      </c>
      <c r="AP24" s="67" t="s">
        <v>147</v>
      </c>
      <c r="AQ24" s="67" t="s">
        <v>148</v>
      </c>
    </row>
    <row r="25" spans="1:43">
      <c r="B25" s="67" t="s">
        <v>149</v>
      </c>
      <c r="C25" s="67" t="s">
        <v>49</v>
      </c>
      <c r="E25" s="67" t="s">
        <v>150</v>
      </c>
      <c r="K25" s="67" t="s">
        <v>151</v>
      </c>
      <c r="L25" s="67" t="s">
        <v>152</v>
      </c>
      <c r="O25" s="67" t="s">
        <v>153</v>
      </c>
      <c r="Q25" s="67" t="s">
        <v>154</v>
      </c>
      <c r="R25" s="67" t="s">
        <v>155</v>
      </c>
      <c r="S25" s="67" t="s">
        <v>156</v>
      </c>
      <c r="T25" s="67" t="s">
        <v>157</v>
      </c>
      <c r="V25" s="67" t="s">
        <v>78</v>
      </c>
      <c r="Y25" s="67" t="s">
        <v>156</v>
      </c>
      <c r="Z25" s="67" t="s">
        <v>158</v>
      </c>
      <c r="AA25" s="67" t="s">
        <v>159</v>
      </c>
      <c r="AB25" s="67" t="s">
        <v>160</v>
      </c>
      <c r="AC25" s="67" t="s">
        <v>161</v>
      </c>
      <c r="AD25" s="67" t="s">
        <v>387</v>
      </c>
      <c r="AE25" s="67" t="s">
        <v>162</v>
      </c>
      <c r="AI25" s="67" t="s">
        <v>163</v>
      </c>
      <c r="AJ25" s="67" t="s">
        <v>164</v>
      </c>
      <c r="AK25" s="67" t="s">
        <v>165</v>
      </c>
    </row>
    <row r="26" spans="1:43">
      <c r="B26" s="67" t="s">
        <v>166</v>
      </c>
      <c r="C26" s="67" t="s">
        <v>50</v>
      </c>
      <c r="E26" s="67" t="s">
        <v>167</v>
      </c>
      <c r="K26" s="67" t="s">
        <v>168</v>
      </c>
      <c r="L26" s="67" t="s">
        <v>169</v>
      </c>
      <c r="O26" s="67" t="s">
        <v>170</v>
      </c>
      <c r="Q26" s="67" t="s">
        <v>171</v>
      </c>
      <c r="R26" s="67" t="s">
        <v>172</v>
      </c>
      <c r="S26" s="67" t="s">
        <v>173</v>
      </c>
      <c r="T26" s="67" t="s">
        <v>174</v>
      </c>
      <c r="V26" s="67" t="s">
        <v>78</v>
      </c>
      <c r="Y26" s="67" t="s">
        <v>173</v>
      </c>
      <c r="Z26" s="67" t="s">
        <v>175</v>
      </c>
      <c r="AA26" s="67" t="s">
        <v>176</v>
      </c>
      <c r="AB26" s="67" t="s">
        <v>177</v>
      </c>
      <c r="AC26" s="67" t="s">
        <v>178</v>
      </c>
      <c r="AD26" s="67" t="s">
        <v>388</v>
      </c>
      <c r="AE26" s="67" t="s">
        <v>179</v>
      </c>
      <c r="AJ26" s="67" t="s">
        <v>180</v>
      </c>
      <c r="AK26" s="67" t="s">
        <v>181</v>
      </c>
    </row>
    <row r="28" spans="1:43">
      <c r="AD28" s="67" t="s">
        <v>182</v>
      </c>
      <c r="AE28" s="67" t="s">
        <v>389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0F05-A74A-48E3-9F58-CCE1DED60FEE}">
  <dimension ref="A1:E15"/>
  <sheetViews>
    <sheetView workbookViewId="0"/>
  </sheetViews>
  <sheetFormatPr defaultRowHeight="15"/>
  <sheetData>
    <row r="1" spans="1:5">
      <c r="A1" s="67" t="s">
        <v>186</v>
      </c>
      <c r="B1" s="67" t="s">
        <v>1</v>
      </c>
      <c r="C1" s="67" t="s">
        <v>2</v>
      </c>
      <c r="D1" s="67" t="s">
        <v>3</v>
      </c>
    </row>
    <row r="2" spans="1:5">
      <c r="B2" s="67" t="s">
        <v>19</v>
      </c>
      <c r="C2" s="67" t="s">
        <v>4</v>
      </c>
    </row>
    <row r="3" spans="1:5">
      <c r="A3" s="67" t="s">
        <v>0</v>
      </c>
      <c r="B3" s="67" t="s">
        <v>5</v>
      </c>
      <c r="C3" s="67" t="s">
        <v>412</v>
      </c>
    </row>
    <row r="4" spans="1:5">
      <c r="A4" s="67" t="s">
        <v>0</v>
      </c>
      <c r="B4" s="67" t="s">
        <v>6</v>
      </c>
      <c r="C4" s="67" t="s">
        <v>413</v>
      </c>
    </row>
    <row r="5" spans="1:5">
      <c r="A5" s="67" t="s">
        <v>0</v>
      </c>
      <c r="B5" s="67" t="s">
        <v>26</v>
      </c>
      <c r="C5" s="67" t="s">
        <v>97</v>
      </c>
      <c r="D5" s="67" t="s">
        <v>98</v>
      </c>
      <c r="E5" s="67" t="s">
        <v>45</v>
      </c>
    </row>
    <row r="8" spans="1:5">
      <c r="A8" s="67" t="s">
        <v>8</v>
      </c>
      <c r="C8" s="67" t="s">
        <v>99</v>
      </c>
    </row>
    <row r="9" spans="1:5">
      <c r="A9" s="67" t="s">
        <v>9</v>
      </c>
      <c r="C9" s="67" t="s">
        <v>100</v>
      </c>
    </row>
    <row r="10" spans="1:5">
      <c r="B10" s="67" t="s">
        <v>42</v>
      </c>
      <c r="C10" s="67" t="s">
        <v>101</v>
      </c>
    </row>
    <row r="11" spans="1:5">
      <c r="B11" s="67" t="s">
        <v>39</v>
      </c>
      <c r="C11" s="67" t="s">
        <v>101</v>
      </c>
    </row>
    <row r="12" spans="1:5">
      <c r="B12" s="67" t="s">
        <v>43</v>
      </c>
      <c r="C12" s="67" t="s">
        <v>102</v>
      </c>
    </row>
    <row r="13" spans="1:5">
      <c r="B13" s="67" t="s">
        <v>44</v>
      </c>
      <c r="C13" s="67" t="s">
        <v>103</v>
      </c>
      <c r="D13" s="67" t="s">
        <v>104</v>
      </c>
    </row>
    <row r="14" spans="1:5">
      <c r="D14" s="67" t="s">
        <v>105</v>
      </c>
    </row>
    <row r="15" spans="1:5">
      <c r="D15" s="67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2025-09-03T04:09:21Z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