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YUENFUN\XLS\IHIS MONTHLY REPORT - NHG\2025\"/>
    </mc:Choice>
  </mc:AlternateContent>
  <xr:revisionPtr revIDLastSave="0" documentId="8_{C70B8D7F-C0CE-4E11-950B-BB3348D00748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Sheet1" sheetId="4" r:id="rId3"/>
    <sheet name="Customer Codes" sheetId="17" r:id="rId4"/>
    <sheet name="Sheet2" sheetId="18" state="veryHidden" r:id="rId5"/>
    <sheet name="Sheet3" sheetId="19" state="veryHidden" r:id="rId6"/>
    <sheet name="Sheet4" sheetId="20" state="veryHidden" r:id="rId7"/>
    <sheet name="Sheet5" sheetId="21" state="veryHidden" r:id="rId8"/>
    <sheet name="Sheet6" sheetId="22" state="veryHidden" r:id="rId9"/>
    <sheet name="Sheet7" sheetId="23" state="veryHidden" r:id="rId10"/>
  </sheets>
  <definedNames>
    <definedName name="_xlnm._FilterDatabase" localSheetId="1" hidden="1">Data!$K$23:$AP$26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4" i="2" l="1"/>
  <c r="E25" i="2"/>
  <c r="K25" i="2"/>
  <c r="L25" i="2"/>
  <c r="O25" i="2"/>
  <c r="Q25" i="2"/>
  <c r="R25" i="2"/>
  <c r="S25" i="2"/>
  <c r="T25" i="2"/>
  <c r="X25" i="2"/>
  <c r="Y25" i="2"/>
  <c r="Z25" i="2"/>
  <c r="AA25" i="2"/>
  <c r="AB25" i="2"/>
  <c r="AD25" i="2"/>
  <c r="AC25" i="2" s="1"/>
  <c r="AH25" i="2"/>
  <c r="AI25" i="2"/>
  <c r="AJ25" i="2"/>
  <c r="E26" i="2"/>
  <c r="K26" i="2"/>
  <c r="L26" i="2"/>
  <c r="O26" i="2"/>
  <c r="Q26" i="2"/>
  <c r="R26" i="2"/>
  <c r="S26" i="2"/>
  <c r="T26" i="2"/>
  <c r="X26" i="2"/>
  <c r="Y26" i="2"/>
  <c r="Z26" i="2"/>
  <c r="AA26" i="2"/>
  <c r="AB26" i="2"/>
  <c r="AD26" i="2"/>
  <c r="AC26" i="2" s="1"/>
  <c r="AI26" i="2"/>
  <c r="AJ26" i="2"/>
  <c r="D5" i="1"/>
  <c r="B26" i="2"/>
  <c r="B9" i="17"/>
  <c r="B8" i="17"/>
  <c r="B7" i="17"/>
  <c r="E14" i="2"/>
  <c r="H6" i="2"/>
  <c r="H5" i="2"/>
  <c r="H4" i="2"/>
  <c r="E2" i="2"/>
  <c r="D15" i="1"/>
  <c r="D14" i="1"/>
  <c r="D13" i="1"/>
  <c r="C13" i="1" s="1"/>
  <c r="E16" i="2" s="1"/>
  <c r="C12" i="1"/>
  <c r="E15" i="2" s="1"/>
  <c r="C11" i="1"/>
  <c r="C10" i="1"/>
  <c r="E13" i="2" s="1"/>
  <c r="C5" i="1"/>
  <c r="E12" i="2" s="1"/>
  <c r="C4" i="1"/>
  <c r="C3" i="1"/>
  <c r="C9" i="1" s="1"/>
  <c r="E11" i="2" s="1"/>
  <c r="B25" i="2" l="1"/>
  <c r="D4" i="2"/>
  <c r="D6" i="2"/>
  <c r="D5" i="2"/>
  <c r="I6" i="2"/>
  <c r="I5" i="2"/>
  <c r="E4" i="2"/>
  <c r="C8" i="1"/>
  <c r="B24" i="2" l="1"/>
  <c r="E5" i="2"/>
  <c r="E6" i="2"/>
</calcChain>
</file>

<file path=xl/sharedStrings.xml><?xml version="1.0" encoding="utf-8"?>
<sst xmlns="http://schemas.openxmlformats.org/spreadsheetml/2006/main" count="896" uniqueCount="196">
  <si>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</si>
  <si>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</si>
  <si>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</si>
  <si>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</si>
  <si>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</si>
  <si>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</si>
  <si>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</si>
  <si>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</si>
  <si>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</si>
  <si>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</si>
  <si>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</si>
  <si>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</si>
  <si>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</si>
  <si>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</si>
  <si>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</si>
  <si>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</si>
  <si>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</si>
  <si>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</si>
  <si>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</si>
  <si>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</si>
  <si>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</si>
  <si>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</si>
  <si>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</si>
  <si>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</si>
  <si>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</si>
  <si>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</si>
  <si>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</si>
  <si>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</si>
  <si>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</si>
  <si>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</si>
  <si>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</si>
  <si>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</si>
  <si>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</si>
  <si>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</si>
  <si>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</si>
  <si>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</si>
  <si>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</si>
  <si>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</si>
  <si>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</si>
  <si>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</si>
  <si>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</si>
  <si>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</si>
  <si>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</si>
  <si>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</si>
  <si>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</si>
  <si>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</si>
  <si>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</si>
  <si>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</si>
  <si>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</si>
  <si>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</si>
  <si>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</si>
  <si>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</si>
  <si>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</si>
  <si>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NATIONAL HEALTH GROUP (NHG)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</si>
  <si>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</si>
  <si>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</si>
  <si>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</si>
  <si>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</si>
  <si>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</si>
  <si>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</si>
  <si>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</si>
  <si>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</si>
  <si>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</si>
  <si>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</si>
  <si>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</si>
  <si>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</si>
  <si>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</si>
  <si>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</si>
  <si>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</si>
  <si>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</si>
  <si>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</si>
  <si>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</si>
  <si>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</si>
  <si>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</si>
  <si>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</si>
  <si>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Month</t>
  </si>
  <si>
    <t>Year</t>
  </si>
  <si>
    <t>Cluster</t>
  </si>
  <si>
    <t xml:space="preserve"> </t>
  </si>
  <si>
    <t>Date of License key Emailed</t>
  </si>
  <si>
    <t>Elasped days for delivery</t>
  </si>
  <si>
    <t>Bulk Purchase Dis %</t>
  </si>
  <si>
    <t>PO Value</t>
  </si>
  <si>
    <t>Reseller</t>
  </si>
  <si>
    <t>Delivery Location</t>
  </si>
  <si>
    <t>Category</t>
  </si>
  <si>
    <t>Software Brand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</si>
  <si>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</si>
  <si>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</si>
  <si>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</si>
  <si>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</si>
  <si>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</si>
  <si>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</si>
  <si>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UIC</t>
  </si>
  <si>
    <t>Microsoft</t>
  </si>
  <si>
    <t>NHG _ Customer Code</t>
  </si>
  <si>
    <t xml:space="preserve">SELECT DOCNUM, CUSTREF, U_CUSTREF, DOCDATE,TAXDATE, CARDCODE,CARDNAME,ITEMCODE,ITEMNAME,QUANTITY,U_TLINTCOS,SLPNAME,SLPCODE,MEMO,CONTACTNAME, LINETOTAL ,U_ENR, U_MSENR,U_MSPCN,U_SONO,U_PONO,U_PODATE, ADDRESS2, U_SWSUB  , U_LICCOMDT  , U_LICENDDT  FROM   </t>
  </si>
  <si>
    <t>="01/04/2025"</t>
  </si>
  <si>
    <t>="30/04/2025"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</si>
  <si>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</si>
  <si>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</si>
  <si>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</si>
  <si>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</si>
  <si>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="'S7138270','7138270' ,'s7138270'"</t>
  </si>
  <si>
    <t>="'MS'"</t>
  </si>
  <si>
    <t>=$D$13&amp;$D$14&amp;$D$15</t>
  </si>
  <si>
    <t>="'CI1148-SGD','CN0035-SGD','CN0097-SGD','CN0245-SGD' , 'CA0035-SGD','CA0213-SGD','CJ0032-SGD','CJ0050-SGD','CJ0054-SGD' , 'CG0164-SGD','CY0036-SGD','CI1244-SGD',"</t>
  </si>
  <si>
    <t>="'CI1252-SGD','CI1278-SGD','CI1305-SGD','CN0025-SGD','CN0026-SGD','CJ0032-SGD','CN0170-SGD','CN0210-SGD','CN0384-SGD','CT0005-SGD' , 'CI1296-SGD','CA0216-SGD','CT0122-SGD'"</t>
  </si>
  <si>
    <t>="'CW0080-SGD','CY0036-SGD','CA0362-SGD','CN0449-SGD','CW0080-SGD','CG0164-SGD','CA0354-SGD','CG0164-SGD','CR0098-SGD','CW0980-SGD','CY0036-SGD'"</t>
  </si>
  <si>
    <t>Auto+Hide+HideSheet+Formulas=Sheet2,Sheet3+FormulasOnly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</si>
  <si>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</si>
  <si>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</si>
  <si>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</si>
  <si>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</si>
  <si>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</si>
  <si>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</si>
  <si>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</si>
  <si>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</si>
  <si>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</si>
  <si>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</si>
  <si>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</si>
  <si>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</si>
  <si>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</si>
  <si>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</si>
  <si>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</si>
  <si>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</si>
  <si>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=IF(K24="","Hide","Show")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</si>
  <si>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</si>
  <si>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</si>
  <si>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</si>
  <si>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</si>
  <si>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</si>
  <si>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</si>
  <si>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</si>
  <si>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</si>
  <si>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</si>
  <si>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</si>
  <si>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</si>
  <si>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=IFERROR(NF($E24,"DocDate"),"-")</t>
  </si>
  <si>
    <t>=SUM(N24-U24)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</si>
  <si>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</si>
  <si>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</si>
  <si>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</si>
  <si>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</si>
  <si>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</si>
  <si>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=IFERROR(AD24/AA24,0)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</si>
  <si>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</si>
  <si>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</si>
  <si>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</si>
  <si>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</si>
  <si>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</si>
  <si>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</si>
  <si>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</si>
  <si>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=IF(K25="","Hide","Show")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</si>
  <si>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</si>
  <si>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</si>
  <si>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</si>
  <si>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</si>
  <si>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</si>
  <si>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</si>
  <si>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</si>
  <si>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</si>
  <si>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</si>
  <si>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</si>
  <si>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</si>
  <si>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</si>
  <si>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=IFERROR(AD25/AA25,0)</t>
  </si>
  <si>
    <t>=IFERROR(NF($E25,"LINETOTAL"),"-")</t>
  </si>
  <si>
    <t>=IFERROR(NF($E25,"ADDRESS2"),"-")</t>
  </si>
  <si>
    <t>=IFERROR(NF($E25,"U_PODATE"),"-")</t>
  </si>
  <si>
    <t>=IFERROR(NF($E25,"U_PONO"),"-")</t>
  </si>
  <si>
    <t>=IF(K26="","Hide","Show")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</si>
  <si>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</si>
  <si>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</si>
  <si>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</si>
  <si>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</si>
  <si>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</si>
  <si>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</si>
  <si>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</si>
  <si>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</si>
  <si>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</si>
  <si>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</si>
  <si>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</si>
  <si>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</si>
  <si>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=IFERROR(AD26/AA26,0)</t>
  </si>
  <si>
    <t>=IFERROR(NF($E26,"LINETOTAL"),"-")</t>
  </si>
  <si>
    <t>=IFERROR(NF($E26,"U_PODATE"),"-")</t>
  </si>
  <si>
    <t>=IFERROR(NF($E26,"U_PONO"),"-")</t>
  </si>
  <si>
    <t>=SUBTOTAL(9,AC24:AC27)</t>
  </si>
  <si>
    <t>=SUBTOTAL(9,AD24:AD27)</t>
  </si>
  <si>
    <t>Auto+Hide+Values+Formulas=Sheet4,Sheet5+FormulasOnly</t>
  </si>
  <si>
    <t>Auto+Hide+HideSheet+Formulas=Sheet6,Sheet2,Sheet3</t>
  </si>
  <si>
    <t>Auto+Hide+HideSheet+Formulas=Sheet6,Sheet2,Sheet3+FormulasOnly</t>
  </si>
  <si>
    <t>Auto+Hide+Values+Formulas=Sheet7,Sheet4,Sheet5</t>
  </si>
  <si>
    <t>Auto+Hide+Values+Formulas=Sheet7,Sheet4,Sheet5+FormulasOnly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</si>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</sst>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u/>
      <sz val="10"/>
      <color rgb="FFFFFFFF"/>
      <name val="Baskerville Old Face"/>
      <family val="1"/>
    </font>
    <font>
      <sz val="10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65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1" fontId="0" fillId="0" borderId="0" xfId="0" applyNumberFormat="1" applyAlignment="1">
      <alignment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4" fillId="0" borderId="0" xfId="1" applyFont="1" applyAlignment="1">
      <alignment horizontal="left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6" borderId="0" xfId="0" applyFill="1" applyAlignment="1">
      <alignment horizontal="left" vertical="top"/>
    </xf>
    <xf numFmtId="1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40" fontId="0" fillId="0" borderId="0" xfId="2" applyNumberFormat="1" applyFont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vertical="top"/>
    </xf>
    <xf numFmtId="0" fontId="12" fillId="3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vertical="center"/>
    </xf>
    <xf numFmtId="0" fontId="11" fillId="3" borderId="0" xfId="0" applyFont="1" applyFill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40" fontId="11" fillId="3" borderId="0" xfId="0" applyNumberFormat="1" applyFont="1" applyFill="1" applyAlignment="1">
      <alignment horizontal="center" vertical="center"/>
    </xf>
    <xf numFmtId="165" fontId="11" fillId="3" borderId="0" xfId="2" applyNumberFormat="1" applyFont="1" applyFill="1" applyAlignment="1">
      <alignment horizontal="left" vertical="center"/>
    </xf>
    <xf numFmtId="167" fontId="13" fillId="0" borderId="0" xfId="0" applyNumberFormat="1" applyFont="1" applyAlignment="1">
      <alignment vertical="top"/>
    </xf>
    <xf numFmtId="0" fontId="14" fillId="0" borderId="0" xfId="0" applyFont="1"/>
    <xf numFmtId="0" fontId="0" fillId="5" borderId="0" xfId="0" applyFill="1" applyAlignment="1">
      <alignment vertical="top" wrapText="1"/>
    </xf>
    <xf numFmtId="0" fontId="8" fillId="0" borderId="0" xfId="1" applyFont="1" applyAlignment="1">
      <alignment horizontal="center" vertical="top"/>
    </xf>
    <xf numFmtId="0" fontId="0" fillId="0" borderId="0" xfId="0" quotePrefix="1"/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opLeftCell="B2" zoomScale="112" zoomScaleNormal="112" workbookViewId="0">
      <selection activeCell="C19" sqref="C19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6" s="1" customFormat="1" hidden="1">
      <c r="A1" s="1" t="s">
        <v>191</v>
      </c>
      <c r="B1" s="1" t="s">
        <v>1</v>
      </c>
      <c r="C1" s="2" t="s">
        <v>2</v>
      </c>
      <c r="D1" s="1" t="s">
        <v>3</v>
      </c>
    </row>
    <row r="2" spans="1:6">
      <c r="B2" s="4" t="s">
        <v>19</v>
      </c>
      <c r="C2" s="4" t="s">
        <v>4</v>
      </c>
    </row>
    <row r="3" spans="1:6">
      <c r="A3" s="1" t="s">
        <v>0</v>
      </c>
      <c r="B3" s="4" t="s">
        <v>5</v>
      </c>
      <c r="C3" s="5" t="str">
        <f>"01/04/2025"</f>
        <v>01/04/2025</v>
      </c>
    </row>
    <row r="4" spans="1:6">
      <c r="A4" s="1" t="s">
        <v>0</v>
      </c>
      <c r="B4" s="4" t="s">
        <v>6</v>
      </c>
      <c r="C4" s="5" t="str">
        <f>"30/04/2025"</f>
        <v>30/04/2025</v>
      </c>
    </row>
    <row r="5" spans="1:6">
      <c r="A5" s="1" t="s">
        <v>0</v>
      </c>
      <c r="B5" s="4" t="s">
        <v>26</v>
      </c>
      <c r="C5" s="4" t="str">
        <f>"*"</f>
        <v>*</v>
      </c>
      <c r="D5" s="4" t="str">
        <f>"Lookup"</f>
        <v>Lookup</v>
      </c>
      <c r="E5" s="4" t="s">
        <v>45</v>
      </c>
    </row>
    <row r="8" spans="1:6">
      <c r="A8" s="1" t="s">
        <v>8</v>
      </c>
      <c r="C8" s="3" t="str">
        <f>TEXT($C$3,"dd/MMM/yyyy") &amp; ".." &amp; TEXT($C$4,"dd/MMM/yyyy")</f>
        <v>01/Apr/2025..30/Apr/2025</v>
      </c>
    </row>
    <row r="9" spans="1:6">
      <c r="A9" s="1" t="s">
        <v>9</v>
      </c>
      <c r="C9" s="3" t="str">
        <f>TEXT($C$3,"yyyyMMdd") &amp; ".." &amp; TEXT($C$4,"yyyyMMdd")</f>
        <v>20250401..20250430</v>
      </c>
    </row>
    <row r="10" spans="1:6">
      <c r="B10" s="4" t="s">
        <v>42</v>
      </c>
      <c r="C10" s="6" t="str">
        <f>"'S7138270','7138270' ,'s7138270'"</f>
        <v>'S7138270','7138270' ,'s7138270'</v>
      </c>
    </row>
    <row r="11" spans="1:6">
      <c r="B11" s="4" t="s">
        <v>39</v>
      </c>
      <c r="C11" s="6" t="str">
        <f>"'S7138270','7138270' ,'s7138270'"</f>
        <v>'S7138270','7138270' ,'s7138270'</v>
      </c>
    </row>
    <row r="12" spans="1:6">
      <c r="B12" s="4" t="s">
        <v>43</v>
      </c>
      <c r="C12" s="6" t="str">
        <f>"'MS'"</f>
        <v>'MS'</v>
      </c>
    </row>
    <row r="13" spans="1:6">
      <c r="B13" s="4" t="s">
        <v>44</v>
      </c>
      <c r="C13" s="4" t="str">
        <f>$D$13&amp;$D$14&amp;$D$15</f>
        <v>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</v>
      </c>
      <c r="D13" s="6" t="str">
        <f>"'CI1148-SGD','CN0035-SGD','CN0097-SGD','CN0245-SGD' , 'CA0035-SGD','CA0213-SGD','CJ0032-SGD','CJ0050-SGD','CJ0054-SGD' , 'CG0164-SGD','CY0036-SGD','CI1244-SGD',"</f>
        <v>'CI1148-SGD','CN0035-SGD','CN0097-SGD','CN0245-SGD' , 'CA0035-SGD','CA0213-SGD','CJ0032-SGD','CJ0050-SGD','CJ0054-SGD' , 'CG0164-SGD','CY0036-SGD','CI1244-SGD',</v>
      </c>
    </row>
    <row r="14" spans="1:6">
      <c r="D14" s="4" t="str">
        <f>"'CI1252-SGD','CI1278-SGD','CI1305-SGD','CN0025-SGD','CN0026-SGD','CJ0032-SGD','CN0170-SGD','CN0210-SGD','CN0384-SGD','CT0005-SGD' , 'CI1296-SGD','CA0216-SGD','CT0122-SGD'"</f>
        <v>'CI1252-SGD','CI1278-SGD','CI1305-SGD','CN0025-SGD','CN0026-SGD','CJ0032-SGD','CN0170-SGD','CN0210-SGD','CN0384-SGD','CT0005-SGD' , 'CI1296-SGD','CA0216-SGD','CT0122-SGD'</v>
      </c>
    </row>
    <row r="15" spans="1:6">
      <c r="D15" s="4" t="str">
        <f>"'CW0080-SGD','CY0036-SGD','CA0362-SGD','CN0449-SGD','CW0080-SGD','CG0164-SGD','CA0354-SGD','CG0164-SGD','CR0098-SGD','CW0980-SGD','CY0036-SGD'"</f>
        <v>'CW0080-SGD','CY0036-SGD','CA0362-SGD','CN0449-SGD','CW0080-SGD','CG0164-SGD','CA0354-SGD','CG0164-SGD','CR0098-SGD','CW0980-SGD','CY0036-SGD'</v>
      </c>
    </row>
    <row r="16" spans="1:6">
      <c r="F16" s="15"/>
    </row>
    <row r="17" spans="7:7">
      <c r="G17" s="1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X33"/>
  <sheetViews>
    <sheetView tabSelected="1" topLeftCell="AC19" zoomScale="85" zoomScaleNormal="85" workbookViewId="0">
      <selection activeCell="AJ40" sqref="AJ40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2" width="8.42578125" style="21" bestFit="1" customWidth="1"/>
    <col min="13" max="13" width="10.7109375" style="4" customWidth="1"/>
    <col min="14" max="14" width="10.7109375" style="21" customWidth="1"/>
    <col min="15" max="15" width="17.28515625" style="17" bestFit="1" customWidth="1"/>
    <col min="16" max="16" width="17.28515625" style="17" customWidth="1"/>
    <col min="17" max="17" width="8.85546875" style="4" bestFit="1" customWidth="1"/>
    <col min="18" max="18" width="11.85546875" style="4" bestFit="1" customWidth="1"/>
    <col min="19" max="19" width="12.42578125" style="4" bestFit="1" customWidth="1"/>
    <col min="20" max="20" width="15.140625" style="3" bestFit="1" customWidth="1"/>
    <col min="21" max="21" width="10.7109375" style="4" bestFit="1" customWidth="1"/>
    <col min="22" max="23" width="20.7109375" style="4" customWidth="1"/>
    <col min="24" max="24" width="17.7109375" style="4" hidden="1" customWidth="1"/>
    <col min="25" max="25" width="36.28515625" style="4" hidden="1" customWidth="1"/>
    <col min="26" max="26" width="7.5703125" style="4" bestFit="1" customWidth="1"/>
    <col min="27" max="27" width="10.5703125" style="19" bestFit="1" customWidth="1"/>
    <col min="28" max="28" width="6.42578125" style="4" bestFit="1" customWidth="1"/>
    <col min="29" max="34" width="23" style="4" customWidth="1"/>
    <col min="35" max="35" width="10.7109375" style="4" bestFit="1" customWidth="1"/>
    <col min="36" max="36" width="10.5703125" style="4" bestFit="1" customWidth="1"/>
    <col min="37" max="37" width="11.28515625" style="38" customWidth="1"/>
    <col min="38" max="38" width="14.7109375" style="38" customWidth="1"/>
    <col min="39" max="39" width="17.85546875" style="4" customWidth="1"/>
    <col min="40" max="40" width="18.42578125" style="21" customWidth="1"/>
    <col min="41" max="41" width="19" style="21" customWidth="1"/>
    <col min="42" max="42" width="20" style="21" customWidth="1"/>
    <col min="43" max="44" width="9.28515625" style="4" hidden="1" customWidth="1"/>
    <col min="45" max="16384" width="9.28515625" style="4"/>
  </cols>
  <sheetData>
    <row r="1" spans="1:44" s="1" customFormat="1" hidden="1">
      <c r="A1" s="1" t="s">
        <v>193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3" t="s">
        <v>7</v>
      </c>
      <c r="J1" s="1" t="s">
        <v>51</v>
      </c>
      <c r="K1" s="22" t="s">
        <v>18</v>
      </c>
      <c r="L1" s="22" t="s">
        <v>18</v>
      </c>
      <c r="N1" s="22"/>
      <c r="O1" s="16" t="s">
        <v>18</v>
      </c>
      <c r="P1" s="16"/>
      <c r="Q1" s="1" t="s">
        <v>18</v>
      </c>
      <c r="R1" s="1" t="s">
        <v>18</v>
      </c>
      <c r="S1" s="1" t="s">
        <v>18</v>
      </c>
      <c r="T1" s="2" t="s">
        <v>18</v>
      </c>
      <c r="U1" s="1" t="s">
        <v>18</v>
      </c>
      <c r="X1" s="1" t="s">
        <v>7</v>
      </c>
      <c r="Y1" s="1" t="s">
        <v>7</v>
      </c>
      <c r="Z1" s="1" t="s">
        <v>18</v>
      </c>
      <c r="AA1" s="1" t="s">
        <v>18</v>
      </c>
      <c r="AB1" s="1" t="s">
        <v>18</v>
      </c>
      <c r="AI1" s="1" t="s">
        <v>18</v>
      </c>
      <c r="AJ1" s="1" t="s">
        <v>18</v>
      </c>
      <c r="AK1" s="37"/>
      <c r="AL1" s="37"/>
      <c r="AN1" s="22"/>
      <c r="AO1" s="22"/>
      <c r="AP1" s="22"/>
      <c r="AQ1" s="1" t="s">
        <v>7</v>
      </c>
      <c r="AR1" s="1" t="s">
        <v>7</v>
      </c>
    </row>
    <row r="2" spans="1:44" hidden="1">
      <c r="A2" s="1" t="s">
        <v>7</v>
      </c>
      <c r="D2" s="4" t="s">
        <v>19</v>
      </c>
      <c r="E2" s="4" t="str">
        <f>Option!$C$2</f>
        <v>UICACS</v>
      </c>
    </row>
    <row r="3" spans="1:44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4" t="s">
        <v>24</v>
      </c>
    </row>
    <row r="4" spans="1:44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(U_ENR IN ('S7138270','7138270' ,'s7138270')  OR U_MSENR IN ('S7138270','7138270' ,'s7138270'))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UICACS.AF_CV_XL_INVOICE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(U_ENR IN ('S7138270','7138270' ,'s7138270')  OR U_MSENR IN ('S7138270','7138270' ,'s7138270')) AND U_PRODTYPE ='MS' AND %Filter1% AND %Filter2%    ORDER BY DOCNUM, DOCDATE</v>
      </c>
      <c r="F4" s="62" t="s">
        <v>96</v>
      </c>
      <c r="G4" s="4" t="s">
        <v>25</v>
      </c>
      <c r="H4" s="4" t="str">
        <f>" ORDER BY DOCNUM, DOCDATE"</f>
        <v xml:space="preserve"> ORDER BY DOCNUM, DOCDATE</v>
      </c>
    </row>
    <row r="5" spans="1:44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ADDRESS2, U_SWSUB  , U_LICCOMDT  , U_LICENDDT  FROM   UICACS.AF_CV_XL_RETURN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 ORDER BY DOCNUM, DOCDATE</v>
      </c>
      <c r="F5" s="62" t="s">
        <v>96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</v>
      </c>
    </row>
    <row r="6" spans="1:44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ADDRESS2, U_SWSUB  , U_LICCOMDT  , U_LICENDDT  FROM   UICACS.AF_CV_XL_RETURN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 ORDER BY DOCNUM, DOCDATE</v>
      </c>
      <c r="F6" s="62" t="s">
        <v>96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</v>
      </c>
    </row>
    <row r="7" spans="1:44" hidden="1">
      <c r="A7" s="1" t="s">
        <v>7</v>
      </c>
    </row>
    <row r="8" spans="1:44" hidden="1">
      <c r="A8" s="1" t="s">
        <v>7</v>
      </c>
      <c r="K8" s="45"/>
    </row>
    <row r="9" spans="1:44" hidden="1">
      <c r="A9" s="1" t="s">
        <v>7</v>
      </c>
      <c r="K9" s="45"/>
    </row>
    <row r="10" spans="1:44" hidden="1">
      <c r="A10" s="1" t="s">
        <v>7</v>
      </c>
    </row>
    <row r="11" spans="1:44" hidden="1">
      <c r="A11" s="1" t="s">
        <v>7</v>
      </c>
      <c r="C11" s="4" t="s">
        <v>27</v>
      </c>
      <c r="E11" s="4" t="str">
        <f>Option!$C$9</f>
        <v>20250401..20250430</v>
      </c>
      <c r="K11" s="45"/>
    </row>
    <row r="12" spans="1:44" hidden="1">
      <c r="A12" s="1" t="s">
        <v>7</v>
      </c>
      <c r="C12" s="4" t="s">
        <v>28</v>
      </c>
      <c r="E12" s="4" t="str">
        <f>Option!$C$5</f>
        <v>*</v>
      </c>
      <c r="K12" s="45"/>
    </row>
    <row r="13" spans="1:44" hidden="1">
      <c r="A13" s="1" t="s">
        <v>7</v>
      </c>
      <c r="C13" s="4" t="s">
        <v>42</v>
      </c>
      <c r="E13" s="4" t="str">
        <f>Option!$C$10</f>
        <v>'S7138270','7138270' ,'s7138270'</v>
      </c>
      <c r="K13" s="45"/>
    </row>
    <row r="14" spans="1:44" hidden="1">
      <c r="A14" s="1" t="s">
        <v>7</v>
      </c>
      <c r="C14" s="4" t="s">
        <v>39</v>
      </c>
      <c r="E14" s="4" t="str">
        <f>Option!$C$11</f>
        <v>'S7138270','7138270' ,'s7138270'</v>
      </c>
      <c r="K14" s="45"/>
    </row>
    <row r="15" spans="1:44" hidden="1">
      <c r="A15" s="1" t="s">
        <v>7</v>
      </c>
      <c r="C15" s="4" t="s">
        <v>43</v>
      </c>
      <c r="E15" s="4" t="str">
        <f>Option!$C$12</f>
        <v>'MS'</v>
      </c>
      <c r="AI15" s="15"/>
    </row>
    <row r="16" spans="1:44" hidden="1">
      <c r="A16" s="1" t="s">
        <v>7</v>
      </c>
      <c r="C16" s="4" t="s">
        <v>44</v>
      </c>
      <c r="E16" s="4" t="str">
        <f>Option!$C$13</f>
        <v>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</v>
      </c>
    </row>
    <row r="17" spans="1:49" hidden="1">
      <c r="A17" s="1" t="s">
        <v>7</v>
      </c>
    </row>
    <row r="18" spans="1:49" s="24" customFormat="1" hidden="1">
      <c r="A18" s="24" t="s">
        <v>7</v>
      </c>
      <c r="I18" s="25"/>
      <c r="K18" s="26"/>
      <c r="L18" s="26"/>
      <c r="N18" s="26"/>
      <c r="O18" s="27"/>
      <c r="P18" s="27"/>
      <c r="T18" s="28"/>
      <c r="AA18" s="29"/>
      <c r="AK18" s="39"/>
      <c r="AL18" s="39"/>
      <c r="AN18" s="26"/>
      <c r="AO18" s="26"/>
      <c r="AP18" s="26"/>
    </row>
    <row r="20" spans="1:49" ht="15.75">
      <c r="K20" s="20"/>
      <c r="L20" s="20"/>
      <c r="M20" s="46"/>
      <c r="N20" s="20"/>
      <c r="O20" s="20"/>
      <c r="P20" s="20"/>
      <c r="Q20" s="20"/>
      <c r="R20" s="20"/>
      <c r="S20" s="20"/>
      <c r="T20" s="23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</row>
    <row r="21" spans="1:49" s="43" customFormat="1" ht="18.75">
      <c r="A21" s="42"/>
      <c r="B21" s="42"/>
      <c r="I21" s="44"/>
      <c r="K21" s="63" t="s">
        <v>53</v>
      </c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</row>
    <row r="22" spans="1:49" ht="15.75">
      <c r="K22" s="20"/>
      <c r="L22" s="20"/>
      <c r="M22" s="46"/>
      <c r="N22" s="20"/>
      <c r="O22" s="20"/>
      <c r="P22" s="20"/>
      <c r="Q22" s="20"/>
      <c r="R22" s="20"/>
      <c r="S22" s="20"/>
      <c r="T22" s="23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</row>
    <row r="23" spans="1:49" s="54" customFormat="1" ht="47.25">
      <c r="A23" s="53"/>
      <c r="B23" s="53"/>
      <c r="E23" s="55" t="s">
        <v>29</v>
      </c>
      <c r="I23" s="56"/>
      <c r="K23" s="49" t="s">
        <v>75</v>
      </c>
      <c r="L23" s="49" t="s">
        <v>76</v>
      </c>
      <c r="M23" s="49" t="s">
        <v>14</v>
      </c>
      <c r="N23" s="49" t="s">
        <v>16</v>
      </c>
      <c r="O23" s="57" t="s">
        <v>30</v>
      </c>
      <c r="P23" s="48" t="s">
        <v>33</v>
      </c>
      <c r="Q23" s="48" t="s">
        <v>77</v>
      </c>
      <c r="R23" s="49" t="s">
        <v>31</v>
      </c>
      <c r="S23" s="48" t="s">
        <v>38</v>
      </c>
      <c r="T23" s="48" t="s">
        <v>34</v>
      </c>
      <c r="U23" s="49" t="s">
        <v>17</v>
      </c>
      <c r="V23" s="51" t="s">
        <v>79</v>
      </c>
      <c r="W23" s="51" t="s">
        <v>80</v>
      </c>
      <c r="X23" s="58" t="s">
        <v>36</v>
      </c>
      <c r="Y23" s="58" t="s">
        <v>12</v>
      </c>
      <c r="Z23" s="48" t="s">
        <v>32</v>
      </c>
      <c r="AA23" s="48" t="s">
        <v>13</v>
      </c>
      <c r="AB23" s="48" t="s">
        <v>37</v>
      </c>
      <c r="AC23" s="59" t="s">
        <v>56</v>
      </c>
      <c r="AD23" s="59" t="s">
        <v>57</v>
      </c>
      <c r="AE23" s="47" t="s">
        <v>81</v>
      </c>
      <c r="AF23" s="48" t="s">
        <v>82</v>
      </c>
      <c r="AG23" s="49" t="s">
        <v>83</v>
      </c>
      <c r="AH23" s="48" t="s">
        <v>84</v>
      </c>
      <c r="AI23" s="48" t="s">
        <v>85</v>
      </c>
      <c r="AJ23" s="51" t="s">
        <v>86</v>
      </c>
      <c r="AK23" s="52" t="s">
        <v>87</v>
      </c>
      <c r="AL23" s="52" t="s">
        <v>88</v>
      </c>
      <c r="AM23" s="52" t="s">
        <v>89</v>
      </c>
      <c r="AN23" s="52" t="s">
        <v>90</v>
      </c>
      <c r="AO23" s="52" t="s">
        <v>91</v>
      </c>
      <c r="AP23" s="52" t="s">
        <v>92</v>
      </c>
    </row>
    <row r="24" spans="1:49">
      <c r="B24" s="1" t="str">
        <f>IF(K24="","Hide","Show")</f>
        <v>Show</v>
      </c>
      <c r="C24" s="4" t="s">
        <v>48</v>
      </c>
      <c r="E24" s="12" t="str">
        <f>""</f>
        <v/>
      </c>
      <c r="K24" s="21">
        <v>4</v>
      </c>
      <c r="L24" s="21">
        <v>2025</v>
      </c>
      <c r="M24" s="21" t="s">
        <v>195</v>
      </c>
      <c r="N24" s="21" t="s">
        <v>195</v>
      </c>
      <c r="O24" s="21" t="s">
        <v>195</v>
      </c>
      <c r="P24" s="21" t="s">
        <v>195</v>
      </c>
      <c r="Q24" s="21" t="s">
        <v>195</v>
      </c>
      <c r="R24" s="21" t="s">
        <v>195</v>
      </c>
      <c r="S24" s="21" t="s">
        <v>195</v>
      </c>
      <c r="T24" s="21" t="s">
        <v>195</v>
      </c>
      <c r="U24" s="21" t="s">
        <v>195</v>
      </c>
      <c r="V24" s="21" t="s">
        <v>195</v>
      </c>
      <c r="W24" s="21" t="s">
        <v>195</v>
      </c>
      <c r="X24" s="21" t="s">
        <v>195</v>
      </c>
      <c r="Y24" s="21" t="s">
        <v>195</v>
      </c>
      <c r="Z24" s="21" t="s">
        <v>195</v>
      </c>
      <c r="AA24" s="21" t="s">
        <v>195</v>
      </c>
      <c r="AB24" s="21" t="s">
        <v>195</v>
      </c>
      <c r="AC24" s="21" t="s">
        <v>195</v>
      </c>
      <c r="AD24" s="21" t="s">
        <v>195</v>
      </c>
      <c r="AE24" s="21" t="s">
        <v>195</v>
      </c>
      <c r="AF24" s="21" t="s">
        <v>195</v>
      </c>
      <c r="AG24" s="50" t="s">
        <v>93</v>
      </c>
      <c r="AH24" s="60" t="s">
        <v>195</v>
      </c>
      <c r="AI24" s="60" t="s">
        <v>195</v>
      </c>
      <c r="AJ24" s="4" t="s">
        <v>94</v>
      </c>
      <c r="AK24" s="4" t="s">
        <v>195</v>
      </c>
      <c r="AL24" s="4" t="s">
        <v>195</v>
      </c>
      <c r="AM24" s="4" t="s">
        <v>195</v>
      </c>
      <c r="AN24" s="4" t="s">
        <v>195</v>
      </c>
      <c r="AO24" s="4" t="s">
        <v>195</v>
      </c>
      <c r="AP24" s="4" t="s">
        <v>195</v>
      </c>
    </row>
    <row r="25" spans="1:49" hidden="1">
      <c r="B25" s="1" t="str">
        <f>IF(K25="","Hide","Show")</f>
        <v>Hide</v>
      </c>
      <c r="C25" s="4" t="s">
        <v>49</v>
      </c>
      <c r="E25" s="12" t="str">
        <f>""</f>
        <v/>
      </c>
      <c r="K25" s="21" t="str">
        <f>""</f>
        <v/>
      </c>
      <c r="L25" s="41" t="str">
        <f>""</f>
        <v/>
      </c>
      <c r="M25" s="5"/>
      <c r="N25" s="41"/>
      <c r="O25" s="4" t="str">
        <f>""</f>
        <v/>
      </c>
      <c r="P25" s="4"/>
      <c r="Q25" s="4" t="str">
        <f>""</f>
        <v/>
      </c>
      <c r="R25" s="4" t="str">
        <f>""</f>
        <v/>
      </c>
      <c r="S25" s="4" t="str">
        <f>""</f>
        <v/>
      </c>
      <c r="T25" s="3" t="str">
        <f>""</f>
        <v/>
      </c>
      <c r="U25" s="5" t="s">
        <v>78</v>
      </c>
      <c r="V25" s="5"/>
      <c r="W25" s="5"/>
      <c r="X25" s="4" t="str">
        <f>""</f>
        <v/>
      </c>
      <c r="Y25" s="4" t="str">
        <f>""</f>
        <v/>
      </c>
      <c r="Z25" s="4" t="str">
        <f>""</f>
        <v/>
      </c>
      <c r="AA25" s="19" t="str">
        <f>""</f>
        <v/>
      </c>
      <c r="AB25" s="4" t="str">
        <f>""</f>
        <v/>
      </c>
      <c r="AC25" s="40">
        <f>IFERROR(AD25/AA25,0)</f>
        <v>0</v>
      </c>
      <c r="AD25" s="40" t="str">
        <f>""</f>
        <v/>
      </c>
      <c r="AE25" s="40"/>
      <c r="AF25" s="40"/>
      <c r="AG25" s="17"/>
      <c r="AH25" s="17" t="str">
        <f>""</f>
        <v/>
      </c>
      <c r="AI25" s="5" t="str">
        <f>""</f>
        <v/>
      </c>
      <c r="AJ25" s="4" t="str">
        <f>""</f>
        <v/>
      </c>
    </row>
    <row r="26" spans="1:49" hidden="1">
      <c r="B26" s="1" t="str">
        <f>IF(K26="","Hide","Show")</f>
        <v>Hide</v>
      </c>
      <c r="C26" s="4" t="s">
        <v>50</v>
      </c>
      <c r="E26" s="12" t="str">
        <f>""</f>
        <v/>
      </c>
      <c r="K26" s="21" t="str">
        <f>""</f>
        <v/>
      </c>
      <c r="L26" s="41" t="str">
        <f>""</f>
        <v/>
      </c>
      <c r="M26" s="5"/>
      <c r="N26" s="41"/>
      <c r="O26" s="4" t="str">
        <f>""</f>
        <v/>
      </c>
      <c r="P26" s="4"/>
      <c r="Q26" s="4" t="str">
        <f>""</f>
        <v/>
      </c>
      <c r="R26" s="4" t="str">
        <f>""</f>
        <v/>
      </c>
      <c r="S26" s="4" t="str">
        <f>""</f>
        <v/>
      </c>
      <c r="T26" s="3" t="str">
        <f>""</f>
        <v/>
      </c>
      <c r="U26" s="5" t="s">
        <v>78</v>
      </c>
      <c r="V26" s="5"/>
      <c r="W26" s="5"/>
      <c r="X26" s="4" t="str">
        <f>""</f>
        <v/>
      </c>
      <c r="Y26" s="4" t="str">
        <f>""</f>
        <v/>
      </c>
      <c r="Z26" s="4" t="str">
        <f>""</f>
        <v/>
      </c>
      <c r="AA26" s="19" t="str">
        <f>""</f>
        <v/>
      </c>
      <c r="AB26" s="4" t="str">
        <f>""</f>
        <v/>
      </c>
      <c r="AC26" s="40">
        <f>IFERROR(AD26/AA26,0)</f>
        <v>0</v>
      </c>
      <c r="AD26" s="40" t="str">
        <f>""</f>
        <v/>
      </c>
      <c r="AE26" s="40"/>
      <c r="AF26" s="40"/>
      <c r="AG26" s="17"/>
      <c r="AH26" s="17"/>
      <c r="AI26" s="5" t="str">
        <f>""</f>
        <v/>
      </c>
      <c r="AJ26" s="4" t="str">
        <f>""</f>
        <v/>
      </c>
    </row>
    <row r="27" spans="1:49">
      <c r="AC27" s="40"/>
      <c r="AD27" s="40"/>
      <c r="AE27" s="40"/>
      <c r="AF27" s="40"/>
      <c r="AI27" s="5"/>
    </row>
    <row r="28" spans="1:49">
      <c r="AS28" s="15"/>
    </row>
    <row r="29" spans="1:49">
      <c r="AT29" s="15"/>
    </row>
    <row r="30" spans="1:49">
      <c r="AU30" s="15"/>
    </row>
    <row r="31" spans="1:49">
      <c r="AV31" s="15"/>
    </row>
    <row r="32" spans="1:49">
      <c r="AW32" s="15"/>
    </row>
    <row r="33" spans="50:50">
      <c r="AX33" s="15"/>
    </row>
  </sheetData>
  <sortState xmlns:xlrd2="http://schemas.microsoft.com/office/spreadsheetml/2017/richdata2" ref="K24:AL869">
    <sortCondition ref="Q24:Q871"/>
  </sortState>
  <mergeCells count="1">
    <mergeCell ref="K21:AP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1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74</v>
      </c>
    </row>
    <row r="2" spans="1:19">
      <c r="B2" s="31" t="s">
        <v>14</v>
      </c>
      <c r="C2" s="31" t="s">
        <v>16</v>
      </c>
      <c r="D2" s="31" t="s">
        <v>30</v>
      </c>
      <c r="E2" s="31" t="s">
        <v>31</v>
      </c>
      <c r="F2" s="31" t="s">
        <v>32</v>
      </c>
      <c r="G2" s="31" t="s">
        <v>33</v>
      </c>
      <c r="H2" s="31" t="s">
        <v>34</v>
      </c>
      <c r="I2" s="31" t="s">
        <v>35</v>
      </c>
      <c r="J2" s="31" t="s">
        <v>36</v>
      </c>
      <c r="K2" s="31" t="s">
        <v>12</v>
      </c>
      <c r="L2" s="31" t="s">
        <v>32</v>
      </c>
      <c r="M2" s="31" t="s">
        <v>13</v>
      </c>
      <c r="N2" s="31" t="s">
        <v>37</v>
      </c>
      <c r="O2" s="31" t="s">
        <v>38</v>
      </c>
      <c r="P2" s="32" t="s">
        <v>17</v>
      </c>
      <c r="Q2" s="31" t="s">
        <v>15</v>
      </c>
      <c r="R2" s="32" t="s">
        <v>56</v>
      </c>
      <c r="S2" s="33" t="s">
        <v>57</v>
      </c>
    </row>
    <row r="3" spans="1:19">
      <c r="B3" s="34" t="s">
        <v>58</v>
      </c>
      <c r="C3" s="35" t="s">
        <v>59</v>
      </c>
      <c r="D3" s="34" t="s">
        <v>39</v>
      </c>
      <c r="E3" s="34" t="s">
        <v>60</v>
      </c>
      <c r="F3" s="34" t="s">
        <v>61</v>
      </c>
      <c r="G3" s="34" t="s">
        <v>62</v>
      </c>
      <c r="H3" s="34" t="s">
        <v>63</v>
      </c>
      <c r="I3" s="34" t="s">
        <v>40</v>
      </c>
      <c r="J3" s="34" t="s">
        <v>64</v>
      </c>
      <c r="K3" s="34" t="s">
        <v>65</v>
      </c>
      <c r="L3" s="34" t="s">
        <v>66</v>
      </c>
      <c r="M3" s="34" t="s">
        <v>67</v>
      </c>
      <c r="N3" s="34" t="s">
        <v>68</v>
      </c>
      <c r="O3" s="34" t="s">
        <v>69</v>
      </c>
      <c r="P3" s="35" t="s">
        <v>70</v>
      </c>
      <c r="Q3" s="34" t="s">
        <v>71</v>
      </c>
      <c r="R3" s="36" t="e">
        <v>#VALUE!</v>
      </c>
      <c r="S3" s="36" t="s">
        <v>72</v>
      </c>
    </row>
    <row r="4" spans="1:19">
      <c r="B4" s="9" t="s">
        <v>14</v>
      </c>
      <c r="C4" s="9" t="s">
        <v>16</v>
      </c>
      <c r="D4" s="18" t="s">
        <v>30</v>
      </c>
      <c r="E4" s="9" t="s">
        <v>31</v>
      </c>
      <c r="F4" s="10" t="s">
        <v>32</v>
      </c>
      <c r="G4" s="10" t="s">
        <v>33</v>
      </c>
      <c r="H4" s="10" t="s">
        <v>34</v>
      </c>
      <c r="I4" s="9" t="s">
        <v>35</v>
      </c>
      <c r="J4" s="11" t="s">
        <v>36</v>
      </c>
      <c r="K4" s="11" t="s">
        <v>12</v>
      </c>
      <c r="L4" s="10" t="s">
        <v>32</v>
      </c>
      <c r="M4" s="10" t="s">
        <v>13</v>
      </c>
      <c r="N4" s="10" t="s">
        <v>37</v>
      </c>
      <c r="O4" s="10" t="s">
        <v>38</v>
      </c>
      <c r="P4" s="10" t="s">
        <v>17</v>
      </c>
      <c r="Q4" s="10" t="s">
        <v>15</v>
      </c>
      <c r="R4" s="36"/>
      <c r="S4" s="36"/>
    </row>
    <row r="5" spans="1:19" ht="195">
      <c r="B5" t="s">
        <v>73</v>
      </c>
      <c r="C5" s="30" t="s">
        <v>52</v>
      </c>
    </row>
    <row r="7" spans="1:19" ht="195">
      <c r="C7" s="30" t="s">
        <v>55</v>
      </c>
    </row>
    <row r="9" spans="1:19" ht="195">
      <c r="C9" s="30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9"/>
  <sheetViews>
    <sheetView topLeftCell="B2" workbookViewId="0">
      <selection activeCell="D16" sqref="D16"/>
    </sheetView>
  </sheetViews>
  <sheetFormatPr defaultRowHeight="15"/>
  <cols>
    <col min="1" max="1" width="8.85546875" hidden="1" customWidth="1"/>
  </cols>
  <sheetData>
    <row r="1" spans="1:3" hidden="1">
      <c r="A1" t="s">
        <v>74</v>
      </c>
    </row>
    <row r="6" spans="1:3" ht="21">
      <c r="B6" s="61" t="s">
        <v>95</v>
      </c>
      <c r="C6" s="61"/>
    </row>
    <row r="7" spans="1:3">
      <c r="B7" s="6" t="str">
        <f>"'CI1148-SGD','CN0035-SGD','CN0097-SGD','CN0245-SGD' , 'CA0035-SGD','CA0213-SGD','CJ0032-SGD','CJ0050-SGD','CJ0054-SGD' , 'CI1238-SGD','CG0164-SGD','CY0036-SGD','CI1244-SGD',"</f>
        <v>'CI1148-SGD','CN0035-SGD','CN0097-SGD','CN0245-SGD' , 'CA0035-SGD','CA0213-SGD','CJ0032-SGD','CJ0050-SGD','CJ0054-SGD' , 'CI1238-SGD','CG0164-SGD','CY0036-SGD','CI1244-SGD',</v>
      </c>
    </row>
    <row r="8" spans="1:3">
      <c r="B8" s="4" t="str">
        <f>"'CI1252-SGD','CI1278-SGD','CI1305-SGD','CN0025-SGD','CN0026-SGD','CJ0032-SGD','CN0170-SGD','CN0210-SGD','CN0384-SGD','CT0005-SGD' , 'CI1296-SGD','CA0216-SGD','CT0122-SGD'"</f>
        <v>'CI1252-SGD','CI1278-SGD','CI1305-SGD','CN0025-SGD','CN0026-SGD','CJ0032-SGD','CN0170-SGD','CN0210-SGD','CN0384-SGD','CT0005-SGD' , 'CI1296-SGD','CA0216-SGD','CT0122-SGD'</v>
      </c>
    </row>
    <row r="9" spans="1:3">
      <c r="B9" s="4" t="str">
        <f>"'CW0080-SGD', 'CI1190-SGD','CY0036-SGD','CA0362-SGD','CN0449-SGD','CW0080-SGD','CG0164-SGD','CA0354-SGD','CG0164-SGD','CR0098-SGD','CW0980-SGD','CY0036-SGD'"</f>
        <v>'CW0080-SGD', 'CI1190-SGD','CY0036-SGD','CA0362-SGD','CN0449-SGD','CW0080-SGD','CG0164-SGD','CA0354-SGD','CG0164-SGD','CR0098-SGD','CW0980-SGD','CY0036-SGD'</v>
      </c>
    </row>
  </sheetData>
  <pageMargins left="0.7" right="0.7" top="0.75" bottom="0.75" header="0.3" footer="0.3"/>
  <pageSetup paperSize="256" orientation="portrait" horizontalDpi="203" verticalDpi="20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59294-64CA-4FEC-B5AE-67C0CCA1D2EF}">
  <dimension ref="A1:E15"/>
  <sheetViews>
    <sheetView workbookViewId="0"/>
  </sheetViews>
  <sheetFormatPr defaultRowHeight="15"/>
  <sheetData>
    <row r="1" spans="1:5">
      <c r="A1" s="64" t="s">
        <v>109</v>
      </c>
      <c r="B1" s="64" t="s">
        <v>1</v>
      </c>
      <c r="C1" s="64" t="s">
        <v>2</v>
      </c>
      <c r="D1" s="64" t="s">
        <v>3</v>
      </c>
    </row>
    <row r="2" spans="1:5">
      <c r="B2" s="64" t="s">
        <v>19</v>
      </c>
      <c r="C2" s="64" t="s">
        <v>4</v>
      </c>
    </row>
    <row r="3" spans="1:5">
      <c r="A3" s="64" t="s">
        <v>0</v>
      </c>
      <c r="B3" s="64" t="s">
        <v>5</v>
      </c>
      <c r="C3" s="64" t="s">
        <v>97</v>
      </c>
    </row>
    <row r="4" spans="1:5">
      <c r="A4" s="64" t="s">
        <v>0</v>
      </c>
      <c r="B4" s="64" t="s">
        <v>6</v>
      </c>
      <c r="C4" s="64" t="s">
        <v>98</v>
      </c>
    </row>
    <row r="5" spans="1:5">
      <c r="A5" s="64" t="s">
        <v>0</v>
      </c>
      <c r="B5" s="64" t="s">
        <v>26</v>
      </c>
      <c r="C5" s="64" t="s">
        <v>99</v>
      </c>
      <c r="D5" s="64" t="s">
        <v>100</v>
      </c>
      <c r="E5" s="64" t="s">
        <v>45</v>
      </c>
    </row>
    <row r="8" spans="1:5">
      <c r="A8" s="64" t="s">
        <v>8</v>
      </c>
      <c r="C8" s="64" t="s">
        <v>101</v>
      </c>
    </row>
    <row r="9" spans="1:5">
      <c r="A9" s="64" t="s">
        <v>9</v>
      </c>
      <c r="C9" s="64" t="s">
        <v>102</v>
      </c>
    </row>
    <row r="10" spans="1:5">
      <c r="B10" s="64" t="s">
        <v>42</v>
      </c>
      <c r="C10" s="64" t="s">
        <v>103</v>
      </c>
    </row>
    <row r="11" spans="1:5">
      <c r="B11" s="64" t="s">
        <v>39</v>
      </c>
      <c r="C11" s="64" t="s">
        <v>103</v>
      </c>
    </row>
    <row r="12" spans="1:5">
      <c r="B12" s="64" t="s">
        <v>43</v>
      </c>
      <c r="C12" s="64" t="s">
        <v>104</v>
      </c>
    </row>
    <row r="13" spans="1:5">
      <c r="B13" s="64" t="s">
        <v>44</v>
      </c>
      <c r="C13" s="64" t="s">
        <v>105</v>
      </c>
      <c r="D13" s="64" t="s">
        <v>106</v>
      </c>
    </row>
    <row r="14" spans="1:5">
      <c r="D14" s="64" t="s">
        <v>107</v>
      </c>
    </row>
    <row r="15" spans="1:5">
      <c r="D15" s="64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6B517E-AF5A-486D-8E4B-60CE3CE022FA}">
  <dimension ref="A1:E15"/>
  <sheetViews>
    <sheetView workbookViewId="0"/>
  </sheetViews>
  <sheetFormatPr defaultRowHeight="15"/>
  <sheetData>
    <row r="1" spans="1:5">
      <c r="A1" s="64" t="s">
        <v>109</v>
      </c>
      <c r="B1" s="64" t="s">
        <v>1</v>
      </c>
      <c r="C1" s="64" t="s">
        <v>2</v>
      </c>
      <c r="D1" s="64" t="s">
        <v>3</v>
      </c>
    </row>
    <row r="2" spans="1:5">
      <c r="B2" s="64" t="s">
        <v>19</v>
      </c>
      <c r="C2" s="64" t="s">
        <v>4</v>
      </c>
    </row>
    <row r="3" spans="1:5">
      <c r="A3" s="64" t="s">
        <v>0</v>
      </c>
      <c r="B3" s="64" t="s">
        <v>5</v>
      </c>
      <c r="C3" s="64" t="s">
        <v>97</v>
      </c>
    </row>
    <row r="4" spans="1:5">
      <c r="A4" s="64" t="s">
        <v>0</v>
      </c>
      <c r="B4" s="64" t="s">
        <v>6</v>
      </c>
      <c r="C4" s="64" t="s">
        <v>98</v>
      </c>
    </row>
    <row r="5" spans="1:5">
      <c r="A5" s="64" t="s">
        <v>0</v>
      </c>
      <c r="B5" s="64" t="s">
        <v>26</v>
      </c>
      <c r="C5" s="64" t="s">
        <v>99</v>
      </c>
      <c r="D5" s="64" t="s">
        <v>100</v>
      </c>
      <c r="E5" s="64" t="s">
        <v>45</v>
      </c>
    </row>
    <row r="8" spans="1:5">
      <c r="A8" s="64" t="s">
        <v>8</v>
      </c>
      <c r="C8" s="64" t="s">
        <v>101</v>
      </c>
    </row>
    <row r="9" spans="1:5">
      <c r="A9" s="64" t="s">
        <v>9</v>
      </c>
      <c r="C9" s="64" t="s">
        <v>102</v>
      </c>
    </row>
    <row r="10" spans="1:5">
      <c r="B10" s="64" t="s">
        <v>42</v>
      </c>
      <c r="C10" s="64" t="s">
        <v>103</v>
      </c>
    </row>
    <row r="11" spans="1:5">
      <c r="B11" s="64" t="s">
        <v>39</v>
      </c>
      <c r="C11" s="64" t="s">
        <v>103</v>
      </c>
    </row>
    <row r="12" spans="1:5">
      <c r="B12" s="64" t="s">
        <v>43</v>
      </c>
      <c r="C12" s="64" t="s">
        <v>104</v>
      </c>
    </row>
    <row r="13" spans="1:5">
      <c r="B13" s="64" t="s">
        <v>44</v>
      </c>
      <c r="C13" s="64" t="s">
        <v>105</v>
      </c>
      <c r="D13" s="64" t="s">
        <v>106</v>
      </c>
    </row>
    <row r="14" spans="1:5">
      <c r="D14" s="64" t="s">
        <v>107</v>
      </c>
    </row>
    <row r="15" spans="1:5">
      <c r="D15" s="64" t="s">
        <v>108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3842C-E5D7-4901-BDBE-88E438097911}">
  <dimension ref="A1:AR28"/>
  <sheetViews>
    <sheetView workbookViewId="0"/>
  </sheetViews>
  <sheetFormatPr defaultRowHeight="15"/>
  <sheetData>
    <row r="1" spans="1:44">
      <c r="A1" s="64" t="s">
        <v>190</v>
      </c>
      <c r="B1" s="64" t="s">
        <v>46</v>
      </c>
      <c r="C1" s="64" t="s">
        <v>7</v>
      </c>
      <c r="D1" s="64" t="s">
        <v>7</v>
      </c>
      <c r="E1" s="64" t="s">
        <v>7</v>
      </c>
      <c r="F1" s="64" t="s">
        <v>7</v>
      </c>
      <c r="G1" s="64" t="s">
        <v>7</v>
      </c>
      <c r="H1" s="64" t="s">
        <v>7</v>
      </c>
      <c r="I1" s="64" t="s">
        <v>7</v>
      </c>
      <c r="J1" s="64" t="s">
        <v>51</v>
      </c>
      <c r="K1" s="64" t="s">
        <v>18</v>
      </c>
      <c r="L1" s="64" t="s">
        <v>18</v>
      </c>
      <c r="O1" s="64" t="s">
        <v>18</v>
      </c>
      <c r="Q1" s="64" t="s">
        <v>18</v>
      </c>
      <c r="R1" s="64" t="s">
        <v>18</v>
      </c>
      <c r="S1" s="64" t="s">
        <v>18</v>
      </c>
      <c r="T1" s="64" t="s">
        <v>18</v>
      </c>
      <c r="U1" s="64" t="s">
        <v>18</v>
      </c>
      <c r="X1" s="64" t="s">
        <v>7</v>
      </c>
      <c r="Y1" s="64" t="s">
        <v>7</v>
      </c>
      <c r="Z1" s="64" t="s">
        <v>18</v>
      </c>
      <c r="AA1" s="64" t="s">
        <v>18</v>
      </c>
      <c r="AB1" s="64" t="s">
        <v>18</v>
      </c>
      <c r="AI1" s="64" t="s">
        <v>18</v>
      </c>
      <c r="AJ1" s="64" t="s">
        <v>18</v>
      </c>
      <c r="AQ1" s="64" t="s">
        <v>7</v>
      </c>
      <c r="AR1" s="64" t="s">
        <v>7</v>
      </c>
    </row>
    <row r="2" spans="1:44">
      <c r="A2" s="64" t="s">
        <v>7</v>
      </c>
      <c r="D2" s="64" t="s">
        <v>19</v>
      </c>
      <c r="E2" s="64" t="s">
        <v>110</v>
      </c>
    </row>
    <row r="3" spans="1:44">
      <c r="A3" s="64" t="s">
        <v>7</v>
      </c>
      <c r="D3" s="64" t="s">
        <v>22</v>
      </c>
      <c r="E3" s="64" t="s">
        <v>20</v>
      </c>
      <c r="F3" s="64" t="s">
        <v>21</v>
      </c>
      <c r="G3" s="64" t="s">
        <v>23</v>
      </c>
      <c r="H3" s="64" t="s">
        <v>47</v>
      </c>
      <c r="I3" s="64" t="s">
        <v>24</v>
      </c>
    </row>
    <row r="4" spans="1:44">
      <c r="A4" s="64" t="s">
        <v>7</v>
      </c>
      <c r="C4" s="64" t="s">
        <v>11</v>
      </c>
      <c r="D4" s="64" t="s">
        <v>111</v>
      </c>
      <c r="E4" s="64" t="s">
        <v>112</v>
      </c>
      <c r="F4" s="64" t="s">
        <v>96</v>
      </c>
      <c r="G4" s="64" t="s">
        <v>25</v>
      </c>
      <c r="H4" s="64" t="s">
        <v>113</v>
      </c>
    </row>
    <row r="5" spans="1:44">
      <c r="A5" s="64" t="s">
        <v>7</v>
      </c>
      <c r="C5" s="64" t="s">
        <v>10</v>
      </c>
      <c r="D5" s="64" t="s">
        <v>114</v>
      </c>
      <c r="E5" s="64" t="s">
        <v>115</v>
      </c>
      <c r="F5" s="64" t="s">
        <v>96</v>
      </c>
      <c r="G5" s="64" t="s">
        <v>25</v>
      </c>
      <c r="H5" s="64" t="s">
        <v>113</v>
      </c>
      <c r="I5" s="64" t="s">
        <v>116</v>
      </c>
    </row>
    <row r="6" spans="1:44">
      <c r="A6" s="64" t="s">
        <v>7</v>
      </c>
      <c r="C6" s="64" t="s">
        <v>41</v>
      </c>
      <c r="D6" s="64" t="s">
        <v>117</v>
      </c>
      <c r="E6" s="64" t="s">
        <v>118</v>
      </c>
      <c r="F6" s="64" t="s">
        <v>96</v>
      </c>
      <c r="G6" s="64" t="s">
        <v>25</v>
      </c>
      <c r="H6" s="64" t="s">
        <v>113</v>
      </c>
      <c r="I6" s="64" t="s">
        <v>119</v>
      </c>
    </row>
    <row r="7" spans="1:44">
      <c r="A7" s="64" t="s">
        <v>7</v>
      </c>
    </row>
    <row r="8" spans="1:44">
      <c r="A8" s="64" t="s">
        <v>7</v>
      </c>
    </row>
    <row r="9" spans="1:44">
      <c r="A9" s="64" t="s">
        <v>7</v>
      </c>
    </row>
    <row r="10" spans="1:44">
      <c r="A10" s="64" t="s">
        <v>7</v>
      </c>
    </row>
    <row r="11" spans="1:44">
      <c r="A11" s="64" t="s">
        <v>7</v>
      </c>
      <c r="C11" s="64" t="s">
        <v>27</v>
      </c>
      <c r="E11" s="64" t="s">
        <v>120</v>
      </c>
    </row>
    <row r="12" spans="1:44">
      <c r="A12" s="64" t="s">
        <v>7</v>
      </c>
      <c r="C12" s="64" t="s">
        <v>28</v>
      </c>
      <c r="E12" s="64" t="s">
        <v>121</v>
      </c>
    </row>
    <row r="13" spans="1:44">
      <c r="A13" s="64" t="s">
        <v>7</v>
      </c>
      <c r="C13" s="64" t="s">
        <v>42</v>
      </c>
      <c r="E13" s="64" t="s">
        <v>122</v>
      </c>
    </row>
    <row r="14" spans="1:44">
      <c r="A14" s="64" t="s">
        <v>7</v>
      </c>
      <c r="C14" s="64" t="s">
        <v>39</v>
      </c>
      <c r="E14" s="64" t="s">
        <v>123</v>
      </c>
    </row>
    <row r="15" spans="1:44">
      <c r="A15" s="64" t="s">
        <v>7</v>
      </c>
      <c r="C15" s="64" t="s">
        <v>43</v>
      </c>
      <c r="E15" s="64" t="s">
        <v>124</v>
      </c>
    </row>
    <row r="16" spans="1:44">
      <c r="A16" s="64" t="s">
        <v>7</v>
      </c>
      <c r="C16" s="64" t="s">
        <v>44</v>
      </c>
      <c r="E16" s="64" t="s">
        <v>125</v>
      </c>
    </row>
    <row r="17" spans="1:42">
      <c r="A17" s="64" t="s">
        <v>7</v>
      </c>
    </row>
    <row r="18" spans="1:42">
      <c r="A18" s="64" t="s">
        <v>7</v>
      </c>
    </row>
    <row r="21" spans="1:42">
      <c r="K21" s="64" t="s">
        <v>53</v>
      </c>
    </row>
    <row r="23" spans="1:42">
      <c r="E23" s="64" t="s">
        <v>29</v>
      </c>
      <c r="K23" s="64" t="s">
        <v>75</v>
      </c>
      <c r="L23" s="64" t="s">
        <v>76</v>
      </c>
      <c r="M23" s="64" t="s">
        <v>14</v>
      </c>
      <c r="N23" s="64" t="s">
        <v>16</v>
      </c>
      <c r="O23" s="64" t="s">
        <v>30</v>
      </c>
      <c r="P23" s="64" t="s">
        <v>33</v>
      </c>
      <c r="Q23" s="64" t="s">
        <v>77</v>
      </c>
      <c r="R23" s="64" t="s">
        <v>31</v>
      </c>
      <c r="S23" s="64" t="s">
        <v>38</v>
      </c>
      <c r="T23" s="64" t="s">
        <v>34</v>
      </c>
      <c r="U23" s="64" t="s">
        <v>17</v>
      </c>
      <c r="V23" s="64" t="s">
        <v>79</v>
      </c>
      <c r="W23" s="64" t="s">
        <v>80</v>
      </c>
      <c r="X23" s="64" t="s">
        <v>36</v>
      </c>
      <c r="Y23" s="64" t="s">
        <v>12</v>
      </c>
      <c r="Z23" s="64" t="s">
        <v>32</v>
      </c>
      <c r="AA23" s="64" t="s">
        <v>13</v>
      </c>
      <c r="AB23" s="64" t="s">
        <v>37</v>
      </c>
      <c r="AC23" s="64" t="s">
        <v>56</v>
      </c>
      <c r="AD23" s="64" t="s">
        <v>57</v>
      </c>
      <c r="AE23" s="64" t="s">
        <v>81</v>
      </c>
      <c r="AF23" s="64" t="s">
        <v>82</v>
      </c>
      <c r="AG23" s="64" t="s">
        <v>83</v>
      </c>
      <c r="AH23" s="64" t="s">
        <v>84</v>
      </c>
      <c r="AI23" s="64" t="s">
        <v>85</v>
      </c>
      <c r="AJ23" s="64" t="s">
        <v>86</v>
      </c>
      <c r="AK23" s="64" t="s">
        <v>87</v>
      </c>
      <c r="AL23" s="64" t="s">
        <v>88</v>
      </c>
      <c r="AM23" s="64" t="s">
        <v>89</v>
      </c>
      <c r="AN23" s="64" t="s">
        <v>90</v>
      </c>
      <c r="AO23" s="64" t="s">
        <v>91</v>
      </c>
      <c r="AP23" s="64" t="s">
        <v>92</v>
      </c>
    </row>
    <row r="24" spans="1:42">
      <c r="B24" s="64" t="s">
        <v>126</v>
      </c>
      <c r="C24" s="64" t="s">
        <v>48</v>
      </c>
      <c r="E24" s="64" t="s">
        <v>127</v>
      </c>
      <c r="K24" s="64" t="s">
        <v>128</v>
      </c>
      <c r="L24" s="64" t="s">
        <v>129</v>
      </c>
      <c r="M24" s="64" t="s">
        <v>130</v>
      </c>
      <c r="N24" s="64" t="s">
        <v>131</v>
      </c>
      <c r="O24" s="64" t="s">
        <v>132</v>
      </c>
      <c r="P24" s="64" t="s">
        <v>133</v>
      </c>
      <c r="Q24" s="64" t="s">
        <v>78</v>
      </c>
      <c r="R24" s="64" t="s">
        <v>134</v>
      </c>
      <c r="S24" s="64" t="s">
        <v>135</v>
      </c>
      <c r="T24" s="64" t="s">
        <v>136</v>
      </c>
      <c r="U24" s="64" t="s">
        <v>137</v>
      </c>
      <c r="V24" s="64" t="s">
        <v>138</v>
      </c>
      <c r="W24" s="64" t="s">
        <v>139</v>
      </c>
      <c r="X24" s="64" t="s">
        <v>140</v>
      </c>
      <c r="Y24" s="64" t="s">
        <v>141</v>
      </c>
      <c r="Z24" s="64" t="s">
        <v>142</v>
      </c>
      <c r="AA24" s="64" t="s">
        <v>143</v>
      </c>
      <c r="AB24" s="64" t="s">
        <v>144</v>
      </c>
      <c r="AC24" s="64" t="s">
        <v>145</v>
      </c>
      <c r="AD24" s="64" t="s">
        <v>146</v>
      </c>
      <c r="AE24" s="64" t="s">
        <v>147</v>
      </c>
      <c r="AF24" s="64" t="s">
        <v>146</v>
      </c>
      <c r="AG24" s="64" t="s">
        <v>93</v>
      </c>
      <c r="AH24" s="64" t="s">
        <v>148</v>
      </c>
      <c r="AI24" s="64" t="s">
        <v>78</v>
      </c>
      <c r="AJ24" s="64" t="s">
        <v>94</v>
      </c>
      <c r="AK24" s="64" t="s">
        <v>140</v>
      </c>
      <c r="AL24" s="64" t="s">
        <v>141</v>
      </c>
      <c r="AM24" s="64" t="s">
        <v>149</v>
      </c>
      <c r="AN24" s="64" t="s">
        <v>150</v>
      </c>
      <c r="AO24" s="64" t="s">
        <v>151</v>
      </c>
      <c r="AP24" s="64" t="s">
        <v>152</v>
      </c>
    </row>
    <row r="25" spans="1:42">
      <c r="B25" s="64" t="s">
        <v>153</v>
      </c>
      <c r="C25" s="64" t="s">
        <v>49</v>
      </c>
      <c r="E25" s="64" t="s">
        <v>154</v>
      </c>
      <c r="K25" s="64" t="s">
        <v>155</v>
      </c>
      <c r="L25" s="64" t="s">
        <v>156</v>
      </c>
      <c r="O25" s="64" t="s">
        <v>157</v>
      </c>
      <c r="Q25" s="64" t="s">
        <v>158</v>
      </c>
      <c r="R25" s="64" t="s">
        <v>159</v>
      </c>
      <c r="S25" s="64" t="s">
        <v>160</v>
      </c>
      <c r="T25" s="64" t="s">
        <v>161</v>
      </c>
      <c r="U25" s="64" t="s">
        <v>78</v>
      </c>
      <c r="X25" s="64" t="s">
        <v>160</v>
      </c>
      <c r="Y25" s="64" t="s">
        <v>162</v>
      </c>
      <c r="Z25" s="64" t="s">
        <v>163</v>
      </c>
      <c r="AA25" s="64" t="s">
        <v>164</v>
      </c>
      <c r="AB25" s="64" t="s">
        <v>165</v>
      </c>
      <c r="AC25" s="64" t="s">
        <v>166</v>
      </c>
      <c r="AD25" s="64" t="s">
        <v>167</v>
      </c>
      <c r="AH25" s="64" t="s">
        <v>168</v>
      </c>
      <c r="AI25" s="64" t="s">
        <v>169</v>
      </c>
      <c r="AJ25" s="64" t="s">
        <v>170</v>
      </c>
    </row>
    <row r="26" spans="1:42">
      <c r="B26" s="64" t="s">
        <v>171</v>
      </c>
      <c r="C26" s="64" t="s">
        <v>50</v>
      </c>
      <c r="E26" s="64" t="s">
        <v>172</v>
      </c>
      <c r="K26" s="64" t="s">
        <v>173</v>
      </c>
      <c r="L26" s="64" t="s">
        <v>174</v>
      </c>
      <c r="O26" s="64" t="s">
        <v>175</v>
      </c>
      <c r="Q26" s="64" t="s">
        <v>176</v>
      </c>
      <c r="R26" s="64" t="s">
        <v>177</v>
      </c>
      <c r="S26" s="64" t="s">
        <v>178</v>
      </c>
      <c r="T26" s="64" t="s">
        <v>179</v>
      </c>
      <c r="U26" s="64" t="s">
        <v>78</v>
      </c>
      <c r="X26" s="64" t="s">
        <v>178</v>
      </c>
      <c r="Y26" s="64" t="s">
        <v>180</v>
      </c>
      <c r="Z26" s="64" t="s">
        <v>181</v>
      </c>
      <c r="AA26" s="64" t="s">
        <v>182</v>
      </c>
      <c r="AB26" s="64" t="s">
        <v>183</v>
      </c>
      <c r="AC26" s="64" t="s">
        <v>184</v>
      </c>
      <c r="AD26" s="64" t="s">
        <v>185</v>
      </c>
      <c r="AI26" s="64" t="s">
        <v>186</v>
      </c>
      <c r="AJ26" s="64" t="s">
        <v>187</v>
      </c>
    </row>
    <row r="28" spans="1:42">
      <c r="AC28" s="64" t="s">
        <v>188</v>
      </c>
      <c r="AD28" s="64" t="s">
        <v>189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7B8B2-3221-4C42-8397-36FCCA7CF8D4}">
  <dimension ref="A1:AR28"/>
  <sheetViews>
    <sheetView workbookViewId="0"/>
  </sheetViews>
  <sheetFormatPr defaultRowHeight="15"/>
  <sheetData>
    <row r="1" spans="1:44">
      <c r="A1" s="64" t="s">
        <v>190</v>
      </c>
      <c r="B1" s="64" t="s">
        <v>46</v>
      </c>
      <c r="C1" s="64" t="s">
        <v>7</v>
      </c>
      <c r="D1" s="64" t="s">
        <v>7</v>
      </c>
      <c r="E1" s="64" t="s">
        <v>7</v>
      </c>
      <c r="F1" s="64" t="s">
        <v>7</v>
      </c>
      <c r="G1" s="64" t="s">
        <v>7</v>
      </c>
      <c r="H1" s="64" t="s">
        <v>7</v>
      </c>
      <c r="I1" s="64" t="s">
        <v>7</v>
      </c>
      <c r="J1" s="64" t="s">
        <v>51</v>
      </c>
      <c r="K1" s="64" t="s">
        <v>18</v>
      </c>
      <c r="L1" s="64" t="s">
        <v>18</v>
      </c>
      <c r="O1" s="64" t="s">
        <v>18</v>
      </c>
      <c r="Q1" s="64" t="s">
        <v>18</v>
      </c>
      <c r="R1" s="64" t="s">
        <v>18</v>
      </c>
      <c r="S1" s="64" t="s">
        <v>18</v>
      </c>
      <c r="T1" s="64" t="s">
        <v>18</v>
      </c>
      <c r="U1" s="64" t="s">
        <v>18</v>
      </c>
      <c r="X1" s="64" t="s">
        <v>7</v>
      </c>
      <c r="Y1" s="64" t="s">
        <v>7</v>
      </c>
      <c r="Z1" s="64" t="s">
        <v>18</v>
      </c>
      <c r="AA1" s="64" t="s">
        <v>18</v>
      </c>
      <c r="AB1" s="64" t="s">
        <v>18</v>
      </c>
      <c r="AI1" s="64" t="s">
        <v>18</v>
      </c>
      <c r="AJ1" s="64" t="s">
        <v>18</v>
      </c>
      <c r="AQ1" s="64" t="s">
        <v>7</v>
      </c>
      <c r="AR1" s="64" t="s">
        <v>7</v>
      </c>
    </row>
    <row r="2" spans="1:44">
      <c r="A2" s="64" t="s">
        <v>7</v>
      </c>
      <c r="D2" s="64" t="s">
        <v>19</v>
      </c>
      <c r="E2" s="64" t="s">
        <v>110</v>
      </c>
    </row>
    <row r="3" spans="1:44">
      <c r="A3" s="64" t="s">
        <v>7</v>
      </c>
      <c r="D3" s="64" t="s">
        <v>22</v>
      </c>
      <c r="E3" s="64" t="s">
        <v>20</v>
      </c>
      <c r="F3" s="64" t="s">
        <v>21</v>
      </c>
      <c r="G3" s="64" t="s">
        <v>23</v>
      </c>
      <c r="H3" s="64" t="s">
        <v>47</v>
      </c>
      <c r="I3" s="64" t="s">
        <v>24</v>
      </c>
    </row>
    <row r="4" spans="1:44">
      <c r="A4" s="64" t="s">
        <v>7</v>
      </c>
      <c r="C4" s="64" t="s">
        <v>11</v>
      </c>
      <c r="D4" s="64" t="s">
        <v>111</v>
      </c>
      <c r="E4" s="64" t="s">
        <v>112</v>
      </c>
      <c r="F4" s="64" t="s">
        <v>96</v>
      </c>
      <c r="G4" s="64" t="s">
        <v>25</v>
      </c>
      <c r="H4" s="64" t="s">
        <v>113</v>
      </c>
    </row>
    <row r="5" spans="1:44">
      <c r="A5" s="64" t="s">
        <v>7</v>
      </c>
      <c r="C5" s="64" t="s">
        <v>10</v>
      </c>
      <c r="D5" s="64" t="s">
        <v>114</v>
      </c>
      <c r="E5" s="64" t="s">
        <v>115</v>
      </c>
      <c r="F5" s="64" t="s">
        <v>96</v>
      </c>
      <c r="G5" s="64" t="s">
        <v>25</v>
      </c>
      <c r="H5" s="64" t="s">
        <v>113</v>
      </c>
      <c r="I5" s="64" t="s">
        <v>116</v>
      </c>
    </row>
    <row r="6" spans="1:44">
      <c r="A6" s="64" t="s">
        <v>7</v>
      </c>
      <c r="C6" s="64" t="s">
        <v>41</v>
      </c>
      <c r="D6" s="64" t="s">
        <v>117</v>
      </c>
      <c r="E6" s="64" t="s">
        <v>118</v>
      </c>
      <c r="F6" s="64" t="s">
        <v>96</v>
      </c>
      <c r="G6" s="64" t="s">
        <v>25</v>
      </c>
      <c r="H6" s="64" t="s">
        <v>113</v>
      </c>
      <c r="I6" s="64" t="s">
        <v>119</v>
      </c>
    </row>
    <row r="7" spans="1:44">
      <c r="A7" s="64" t="s">
        <v>7</v>
      </c>
    </row>
    <row r="8" spans="1:44">
      <c r="A8" s="64" t="s">
        <v>7</v>
      </c>
    </row>
    <row r="9" spans="1:44">
      <c r="A9" s="64" t="s">
        <v>7</v>
      </c>
    </row>
    <row r="10" spans="1:44">
      <c r="A10" s="64" t="s">
        <v>7</v>
      </c>
    </row>
    <row r="11" spans="1:44">
      <c r="A11" s="64" t="s">
        <v>7</v>
      </c>
      <c r="C11" s="64" t="s">
        <v>27</v>
      </c>
      <c r="E11" s="64" t="s">
        <v>120</v>
      </c>
    </row>
    <row r="12" spans="1:44">
      <c r="A12" s="64" t="s">
        <v>7</v>
      </c>
      <c r="C12" s="64" t="s">
        <v>28</v>
      </c>
      <c r="E12" s="64" t="s">
        <v>121</v>
      </c>
    </row>
    <row r="13" spans="1:44">
      <c r="A13" s="64" t="s">
        <v>7</v>
      </c>
      <c r="C13" s="64" t="s">
        <v>42</v>
      </c>
      <c r="E13" s="64" t="s">
        <v>122</v>
      </c>
    </row>
    <row r="14" spans="1:44">
      <c r="A14" s="64" t="s">
        <v>7</v>
      </c>
      <c r="C14" s="64" t="s">
        <v>39</v>
      </c>
      <c r="E14" s="64" t="s">
        <v>123</v>
      </c>
    </row>
    <row r="15" spans="1:44">
      <c r="A15" s="64" t="s">
        <v>7</v>
      </c>
      <c r="C15" s="64" t="s">
        <v>43</v>
      </c>
      <c r="E15" s="64" t="s">
        <v>124</v>
      </c>
    </row>
    <row r="16" spans="1:44">
      <c r="A16" s="64" t="s">
        <v>7</v>
      </c>
      <c r="C16" s="64" t="s">
        <v>44</v>
      </c>
      <c r="E16" s="64" t="s">
        <v>125</v>
      </c>
    </row>
    <row r="17" spans="1:42">
      <c r="A17" s="64" t="s">
        <v>7</v>
      </c>
    </row>
    <row r="18" spans="1:42">
      <c r="A18" s="64" t="s">
        <v>7</v>
      </c>
    </row>
    <row r="21" spans="1:42">
      <c r="K21" s="64" t="s">
        <v>53</v>
      </c>
    </row>
    <row r="23" spans="1:42">
      <c r="E23" s="64" t="s">
        <v>29</v>
      </c>
      <c r="K23" s="64" t="s">
        <v>75</v>
      </c>
      <c r="L23" s="64" t="s">
        <v>76</v>
      </c>
      <c r="M23" s="64" t="s">
        <v>14</v>
      </c>
      <c r="N23" s="64" t="s">
        <v>16</v>
      </c>
      <c r="O23" s="64" t="s">
        <v>30</v>
      </c>
      <c r="P23" s="64" t="s">
        <v>33</v>
      </c>
      <c r="Q23" s="64" t="s">
        <v>77</v>
      </c>
      <c r="R23" s="64" t="s">
        <v>31</v>
      </c>
      <c r="S23" s="64" t="s">
        <v>38</v>
      </c>
      <c r="T23" s="64" t="s">
        <v>34</v>
      </c>
      <c r="U23" s="64" t="s">
        <v>17</v>
      </c>
      <c r="V23" s="64" t="s">
        <v>79</v>
      </c>
      <c r="W23" s="64" t="s">
        <v>80</v>
      </c>
      <c r="X23" s="64" t="s">
        <v>36</v>
      </c>
      <c r="Y23" s="64" t="s">
        <v>12</v>
      </c>
      <c r="Z23" s="64" t="s">
        <v>32</v>
      </c>
      <c r="AA23" s="64" t="s">
        <v>13</v>
      </c>
      <c r="AB23" s="64" t="s">
        <v>37</v>
      </c>
      <c r="AC23" s="64" t="s">
        <v>56</v>
      </c>
      <c r="AD23" s="64" t="s">
        <v>57</v>
      </c>
      <c r="AE23" s="64" t="s">
        <v>81</v>
      </c>
      <c r="AF23" s="64" t="s">
        <v>82</v>
      </c>
      <c r="AG23" s="64" t="s">
        <v>83</v>
      </c>
      <c r="AH23" s="64" t="s">
        <v>84</v>
      </c>
      <c r="AI23" s="64" t="s">
        <v>85</v>
      </c>
      <c r="AJ23" s="64" t="s">
        <v>86</v>
      </c>
      <c r="AK23" s="64" t="s">
        <v>87</v>
      </c>
      <c r="AL23" s="64" t="s">
        <v>88</v>
      </c>
      <c r="AM23" s="64" t="s">
        <v>89</v>
      </c>
      <c r="AN23" s="64" t="s">
        <v>90</v>
      </c>
      <c r="AO23" s="64" t="s">
        <v>91</v>
      </c>
      <c r="AP23" s="64" t="s">
        <v>92</v>
      </c>
    </row>
    <row r="24" spans="1:42">
      <c r="B24" s="64" t="s">
        <v>126</v>
      </c>
      <c r="C24" s="64" t="s">
        <v>48</v>
      </c>
      <c r="E24" s="64" t="s">
        <v>127</v>
      </c>
      <c r="K24" s="64" t="s">
        <v>128</v>
      </c>
      <c r="L24" s="64" t="s">
        <v>129</v>
      </c>
      <c r="M24" s="64" t="s">
        <v>130</v>
      </c>
      <c r="N24" s="64" t="s">
        <v>131</v>
      </c>
      <c r="O24" s="64" t="s">
        <v>132</v>
      </c>
      <c r="P24" s="64" t="s">
        <v>133</v>
      </c>
      <c r="Q24" s="64" t="s">
        <v>78</v>
      </c>
      <c r="R24" s="64" t="s">
        <v>134</v>
      </c>
      <c r="S24" s="64" t="s">
        <v>135</v>
      </c>
      <c r="T24" s="64" t="s">
        <v>136</v>
      </c>
      <c r="U24" s="64" t="s">
        <v>137</v>
      </c>
      <c r="V24" s="64" t="s">
        <v>138</v>
      </c>
      <c r="W24" s="64" t="s">
        <v>139</v>
      </c>
      <c r="X24" s="64" t="s">
        <v>140</v>
      </c>
      <c r="Y24" s="64" t="s">
        <v>141</v>
      </c>
      <c r="Z24" s="64" t="s">
        <v>142</v>
      </c>
      <c r="AA24" s="64" t="s">
        <v>143</v>
      </c>
      <c r="AB24" s="64" t="s">
        <v>144</v>
      </c>
      <c r="AC24" s="64" t="s">
        <v>145</v>
      </c>
      <c r="AD24" s="64" t="s">
        <v>146</v>
      </c>
      <c r="AE24" s="64" t="s">
        <v>147</v>
      </c>
      <c r="AF24" s="64" t="s">
        <v>146</v>
      </c>
      <c r="AG24" s="64" t="s">
        <v>93</v>
      </c>
      <c r="AH24" s="64" t="s">
        <v>148</v>
      </c>
      <c r="AI24" s="64" t="s">
        <v>78</v>
      </c>
      <c r="AJ24" s="64" t="s">
        <v>94</v>
      </c>
      <c r="AK24" s="64" t="s">
        <v>140</v>
      </c>
      <c r="AL24" s="64" t="s">
        <v>141</v>
      </c>
      <c r="AM24" s="64" t="s">
        <v>149</v>
      </c>
      <c r="AN24" s="64" t="s">
        <v>150</v>
      </c>
      <c r="AO24" s="64" t="s">
        <v>151</v>
      </c>
      <c r="AP24" s="64" t="s">
        <v>152</v>
      </c>
    </row>
    <row r="25" spans="1:42">
      <c r="B25" s="64" t="s">
        <v>153</v>
      </c>
      <c r="C25" s="64" t="s">
        <v>49</v>
      </c>
      <c r="E25" s="64" t="s">
        <v>154</v>
      </c>
      <c r="K25" s="64" t="s">
        <v>155</v>
      </c>
      <c r="L25" s="64" t="s">
        <v>156</v>
      </c>
      <c r="O25" s="64" t="s">
        <v>157</v>
      </c>
      <c r="Q25" s="64" t="s">
        <v>158</v>
      </c>
      <c r="R25" s="64" t="s">
        <v>159</v>
      </c>
      <c r="S25" s="64" t="s">
        <v>160</v>
      </c>
      <c r="T25" s="64" t="s">
        <v>161</v>
      </c>
      <c r="U25" s="64" t="s">
        <v>78</v>
      </c>
      <c r="X25" s="64" t="s">
        <v>160</v>
      </c>
      <c r="Y25" s="64" t="s">
        <v>162</v>
      </c>
      <c r="Z25" s="64" t="s">
        <v>163</v>
      </c>
      <c r="AA25" s="64" t="s">
        <v>164</v>
      </c>
      <c r="AB25" s="64" t="s">
        <v>165</v>
      </c>
      <c r="AC25" s="64" t="s">
        <v>166</v>
      </c>
      <c r="AD25" s="64" t="s">
        <v>167</v>
      </c>
      <c r="AH25" s="64" t="s">
        <v>168</v>
      </c>
      <c r="AI25" s="64" t="s">
        <v>169</v>
      </c>
      <c r="AJ25" s="64" t="s">
        <v>170</v>
      </c>
    </row>
    <row r="26" spans="1:42">
      <c r="B26" s="64" t="s">
        <v>171</v>
      </c>
      <c r="C26" s="64" t="s">
        <v>50</v>
      </c>
      <c r="E26" s="64" t="s">
        <v>172</v>
      </c>
      <c r="K26" s="64" t="s">
        <v>173</v>
      </c>
      <c r="L26" s="64" t="s">
        <v>174</v>
      </c>
      <c r="O26" s="64" t="s">
        <v>175</v>
      </c>
      <c r="Q26" s="64" t="s">
        <v>176</v>
      </c>
      <c r="R26" s="64" t="s">
        <v>177</v>
      </c>
      <c r="S26" s="64" t="s">
        <v>178</v>
      </c>
      <c r="T26" s="64" t="s">
        <v>179</v>
      </c>
      <c r="U26" s="64" t="s">
        <v>78</v>
      </c>
      <c r="X26" s="64" t="s">
        <v>178</v>
      </c>
      <c r="Y26" s="64" t="s">
        <v>180</v>
      </c>
      <c r="Z26" s="64" t="s">
        <v>181</v>
      </c>
      <c r="AA26" s="64" t="s">
        <v>182</v>
      </c>
      <c r="AB26" s="64" t="s">
        <v>183</v>
      </c>
      <c r="AC26" s="64" t="s">
        <v>184</v>
      </c>
      <c r="AD26" s="64" t="s">
        <v>185</v>
      </c>
      <c r="AI26" s="64" t="s">
        <v>186</v>
      </c>
      <c r="AJ26" s="64" t="s">
        <v>187</v>
      </c>
    </row>
    <row r="28" spans="1:42">
      <c r="AC28" s="64" t="s">
        <v>188</v>
      </c>
      <c r="AD28" s="64" t="s">
        <v>189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2478B-7628-4B7A-9FED-19F4474356D1}">
  <dimension ref="A1:E15"/>
  <sheetViews>
    <sheetView workbookViewId="0"/>
  </sheetViews>
  <sheetFormatPr defaultRowHeight="15"/>
  <sheetData>
    <row r="1" spans="1:5">
      <c r="A1" s="64" t="s">
        <v>192</v>
      </c>
      <c r="B1" s="64" t="s">
        <v>1</v>
      </c>
      <c r="C1" s="64" t="s">
        <v>2</v>
      </c>
      <c r="D1" s="64" t="s">
        <v>3</v>
      </c>
    </row>
    <row r="2" spans="1:5">
      <c r="B2" s="64" t="s">
        <v>19</v>
      </c>
      <c r="C2" s="64" t="s">
        <v>4</v>
      </c>
    </row>
    <row r="3" spans="1:5">
      <c r="A3" s="64" t="s">
        <v>0</v>
      </c>
      <c r="B3" s="64" t="s">
        <v>5</v>
      </c>
      <c r="C3" s="64" t="s">
        <v>97</v>
      </c>
    </row>
    <row r="4" spans="1:5">
      <c r="A4" s="64" t="s">
        <v>0</v>
      </c>
      <c r="B4" s="64" t="s">
        <v>6</v>
      </c>
      <c r="C4" s="64" t="s">
        <v>98</v>
      </c>
    </row>
    <row r="5" spans="1:5">
      <c r="A5" s="64" t="s">
        <v>0</v>
      </c>
      <c r="B5" s="64" t="s">
        <v>26</v>
      </c>
      <c r="C5" s="64" t="s">
        <v>99</v>
      </c>
      <c r="D5" s="64" t="s">
        <v>100</v>
      </c>
      <c r="E5" s="64" t="s">
        <v>45</v>
      </c>
    </row>
    <row r="8" spans="1:5">
      <c r="A8" s="64" t="s">
        <v>8</v>
      </c>
      <c r="C8" s="64" t="s">
        <v>101</v>
      </c>
    </row>
    <row r="9" spans="1:5">
      <c r="A9" s="64" t="s">
        <v>9</v>
      </c>
      <c r="C9" s="64" t="s">
        <v>102</v>
      </c>
    </row>
    <row r="10" spans="1:5">
      <c r="B10" s="64" t="s">
        <v>42</v>
      </c>
      <c r="C10" s="64" t="s">
        <v>103</v>
      </c>
    </row>
    <row r="11" spans="1:5">
      <c r="B11" s="64" t="s">
        <v>39</v>
      </c>
      <c r="C11" s="64" t="s">
        <v>103</v>
      </c>
    </row>
    <row r="12" spans="1:5">
      <c r="B12" s="64" t="s">
        <v>43</v>
      </c>
      <c r="C12" s="64" t="s">
        <v>104</v>
      </c>
    </row>
    <row r="13" spans="1:5">
      <c r="B13" s="64" t="s">
        <v>44</v>
      </c>
      <c r="C13" s="64" t="s">
        <v>105</v>
      </c>
      <c r="D13" s="64" t="s">
        <v>106</v>
      </c>
    </row>
    <row r="14" spans="1:5">
      <c r="D14" s="64" t="s">
        <v>107</v>
      </c>
    </row>
    <row r="15" spans="1:5">
      <c r="D15" s="64" t="s">
        <v>108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258B2-A0D6-492E-86E5-344CCAEE4C92}">
  <dimension ref="A1:AR28"/>
  <sheetViews>
    <sheetView workbookViewId="0"/>
  </sheetViews>
  <sheetFormatPr defaultRowHeight="15"/>
  <sheetData>
    <row r="1" spans="1:44">
      <c r="A1" s="64" t="s">
        <v>194</v>
      </c>
      <c r="B1" s="64" t="s">
        <v>46</v>
      </c>
      <c r="C1" s="64" t="s">
        <v>7</v>
      </c>
      <c r="D1" s="64" t="s">
        <v>7</v>
      </c>
      <c r="E1" s="64" t="s">
        <v>7</v>
      </c>
      <c r="F1" s="64" t="s">
        <v>7</v>
      </c>
      <c r="G1" s="64" t="s">
        <v>7</v>
      </c>
      <c r="H1" s="64" t="s">
        <v>7</v>
      </c>
      <c r="I1" s="64" t="s">
        <v>7</v>
      </c>
      <c r="J1" s="64" t="s">
        <v>51</v>
      </c>
      <c r="K1" s="64" t="s">
        <v>18</v>
      </c>
      <c r="L1" s="64" t="s">
        <v>18</v>
      </c>
      <c r="O1" s="64" t="s">
        <v>18</v>
      </c>
      <c r="Q1" s="64" t="s">
        <v>18</v>
      </c>
      <c r="R1" s="64" t="s">
        <v>18</v>
      </c>
      <c r="S1" s="64" t="s">
        <v>18</v>
      </c>
      <c r="T1" s="64" t="s">
        <v>18</v>
      </c>
      <c r="U1" s="64" t="s">
        <v>18</v>
      </c>
      <c r="X1" s="64" t="s">
        <v>7</v>
      </c>
      <c r="Y1" s="64" t="s">
        <v>7</v>
      </c>
      <c r="Z1" s="64" t="s">
        <v>18</v>
      </c>
      <c r="AA1" s="64" t="s">
        <v>18</v>
      </c>
      <c r="AB1" s="64" t="s">
        <v>18</v>
      </c>
      <c r="AI1" s="64" t="s">
        <v>18</v>
      </c>
      <c r="AJ1" s="64" t="s">
        <v>18</v>
      </c>
      <c r="AQ1" s="64" t="s">
        <v>7</v>
      </c>
      <c r="AR1" s="64" t="s">
        <v>7</v>
      </c>
    </row>
    <row r="2" spans="1:44">
      <c r="A2" s="64" t="s">
        <v>7</v>
      </c>
      <c r="D2" s="64" t="s">
        <v>19</v>
      </c>
      <c r="E2" s="64" t="s">
        <v>110</v>
      </c>
    </row>
    <row r="3" spans="1:44">
      <c r="A3" s="64" t="s">
        <v>7</v>
      </c>
      <c r="D3" s="64" t="s">
        <v>22</v>
      </c>
      <c r="E3" s="64" t="s">
        <v>20</v>
      </c>
      <c r="F3" s="64" t="s">
        <v>21</v>
      </c>
      <c r="G3" s="64" t="s">
        <v>23</v>
      </c>
      <c r="H3" s="64" t="s">
        <v>47</v>
      </c>
      <c r="I3" s="64" t="s">
        <v>24</v>
      </c>
    </row>
    <row r="4" spans="1:44">
      <c r="A4" s="64" t="s">
        <v>7</v>
      </c>
      <c r="C4" s="64" t="s">
        <v>11</v>
      </c>
      <c r="D4" s="64" t="s">
        <v>111</v>
      </c>
      <c r="E4" s="64" t="s">
        <v>112</v>
      </c>
      <c r="F4" s="64" t="s">
        <v>96</v>
      </c>
      <c r="G4" s="64" t="s">
        <v>25</v>
      </c>
      <c r="H4" s="64" t="s">
        <v>113</v>
      </c>
    </row>
    <row r="5" spans="1:44">
      <c r="A5" s="64" t="s">
        <v>7</v>
      </c>
      <c r="C5" s="64" t="s">
        <v>10</v>
      </c>
      <c r="D5" s="64" t="s">
        <v>114</v>
      </c>
      <c r="E5" s="64" t="s">
        <v>115</v>
      </c>
      <c r="F5" s="64" t="s">
        <v>96</v>
      </c>
      <c r="G5" s="64" t="s">
        <v>25</v>
      </c>
      <c r="H5" s="64" t="s">
        <v>113</v>
      </c>
      <c r="I5" s="64" t="s">
        <v>116</v>
      </c>
    </row>
    <row r="6" spans="1:44">
      <c r="A6" s="64" t="s">
        <v>7</v>
      </c>
      <c r="C6" s="64" t="s">
        <v>41</v>
      </c>
      <c r="D6" s="64" t="s">
        <v>117</v>
      </c>
      <c r="E6" s="64" t="s">
        <v>118</v>
      </c>
      <c r="F6" s="64" t="s">
        <v>96</v>
      </c>
      <c r="G6" s="64" t="s">
        <v>25</v>
      </c>
      <c r="H6" s="64" t="s">
        <v>113</v>
      </c>
      <c r="I6" s="64" t="s">
        <v>119</v>
      </c>
    </row>
    <row r="7" spans="1:44">
      <c r="A7" s="64" t="s">
        <v>7</v>
      </c>
    </row>
    <row r="8" spans="1:44">
      <c r="A8" s="64" t="s">
        <v>7</v>
      </c>
    </row>
    <row r="9" spans="1:44">
      <c r="A9" s="64" t="s">
        <v>7</v>
      </c>
    </row>
    <row r="10" spans="1:44">
      <c r="A10" s="64" t="s">
        <v>7</v>
      </c>
    </row>
    <row r="11" spans="1:44">
      <c r="A11" s="64" t="s">
        <v>7</v>
      </c>
      <c r="C11" s="64" t="s">
        <v>27</v>
      </c>
      <c r="E11" s="64" t="s">
        <v>120</v>
      </c>
    </row>
    <row r="12" spans="1:44">
      <c r="A12" s="64" t="s">
        <v>7</v>
      </c>
      <c r="C12" s="64" t="s">
        <v>28</v>
      </c>
      <c r="E12" s="64" t="s">
        <v>121</v>
      </c>
    </row>
    <row r="13" spans="1:44">
      <c r="A13" s="64" t="s">
        <v>7</v>
      </c>
      <c r="C13" s="64" t="s">
        <v>42</v>
      </c>
      <c r="E13" s="64" t="s">
        <v>122</v>
      </c>
    </row>
    <row r="14" spans="1:44">
      <c r="A14" s="64" t="s">
        <v>7</v>
      </c>
      <c r="C14" s="64" t="s">
        <v>39</v>
      </c>
      <c r="E14" s="64" t="s">
        <v>123</v>
      </c>
    </row>
    <row r="15" spans="1:44">
      <c r="A15" s="64" t="s">
        <v>7</v>
      </c>
      <c r="C15" s="64" t="s">
        <v>43</v>
      </c>
      <c r="E15" s="64" t="s">
        <v>124</v>
      </c>
    </row>
    <row r="16" spans="1:44">
      <c r="A16" s="64" t="s">
        <v>7</v>
      </c>
      <c r="C16" s="64" t="s">
        <v>44</v>
      </c>
      <c r="E16" s="64" t="s">
        <v>125</v>
      </c>
    </row>
    <row r="17" spans="1:42">
      <c r="A17" s="64" t="s">
        <v>7</v>
      </c>
    </row>
    <row r="18" spans="1:42">
      <c r="A18" s="64" t="s">
        <v>7</v>
      </c>
    </row>
    <row r="21" spans="1:42">
      <c r="K21" s="64" t="s">
        <v>53</v>
      </c>
    </row>
    <row r="23" spans="1:42">
      <c r="E23" s="64" t="s">
        <v>29</v>
      </c>
      <c r="K23" s="64" t="s">
        <v>75</v>
      </c>
      <c r="L23" s="64" t="s">
        <v>76</v>
      </c>
      <c r="M23" s="64" t="s">
        <v>14</v>
      </c>
      <c r="N23" s="64" t="s">
        <v>16</v>
      </c>
      <c r="O23" s="64" t="s">
        <v>30</v>
      </c>
      <c r="P23" s="64" t="s">
        <v>33</v>
      </c>
      <c r="Q23" s="64" t="s">
        <v>77</v>
      </c>
      <c r="R23" s="64" t="s">
        <v>31</v>
      </c>
      <c r="S23" s="64" t="s">
        <v>38</v>
      </c>
      <c r="T23" s="64" t="s">
        <v>34</v>
      </c>
      <c r="U23" s="64" t="s">
        <v>17</v>
      </c>
      <c r="V23" s="64" t="s">
        <v>79</v>
      </c>
      <c r="W23" s="64" t="s">
        <v>80</v>
      </c>
      <c r="X23" s="64" t="s">
        <v>36</v>
      </c>
      <c r="Y23" s="64" t="s">
        <v>12</v>
      </c>
      <c r="Z23" s="64" t="s">
        <v>32</v>
      </c>
      <c r="AA23" s="64" t="s">
        <v>13</v>
      </c>
      <c r="AB23" s="64" t="s">
        <v>37</v>
      </c>
      <c r="AC23" s="64" t="s">
        <v>56</v>
      </c>
      <c r="AD23" s="64" t="s">
        <v>57</v>
      </c>
      <c r="AE23" s="64" t="s">
        <v>81</v>
      </c>
      <c r="AF23" s="64" t="s">
        <v>82</v>
      </c>
      <c r="AG23" s="64" t="s">
        <v>83</v>
      </c>
      <c r="AH23" s="64" t="s">
        <v>84</v>
      </c>
      <c r="AI23" s="64" t="s">
        <v>85</v>
      </c>
      <c r="AJ23" s="64" t="s">
        <v>86</v>
      </c>
      <c r="AK23" s="64" t="s">
        <v>87</v>
      </c>
      <c r="AL23" s="64" t="s">
        <v>88</v>
      </c>
      <c r="AM23" s="64" t="s">
        <v>89</v>
      </c>
      <c r="AN23" s="64" t="s">
        <v>90</v>
      </c>
      <c r="AO23" s="64" t="s">
        <v>91</v>
      </c>
      <c r="AP23" s="64" t="s">
        <v>92</v>
      </c>
    </row>
    <row r="24" spans="1:42">
      <c r="B24" s="64" t="s">
        <v>126</v>
      </c>
      <c r="C24" s="64" t="s">
        <v>48</v>
      </c>
      <c r="E24" s="64" t="s">
        <v>127</v>
      </c>
      <c r="K24" s="64" t="s">
        <v>128</v>
      </c>
      <c r="L24" s="64" t="s">
        <v>129</v>
      </c>
      <c r="M24" s="64" t="s">
        <v>130</v>
      </c>
      <c r="N24" s="64" t="s">
        <v>131</v>
      </c>
      <c r="O24" s="64" t="s">
        <v>132</v>
      </c>
      <c r="P24" s="64" t="s">
        <v>133</v>
      </c>
      <c r="Q24" s="64" t="s">
        <v>78</v>
      </c>
      <c r="R24" s="64" t="s">
        <v>134</v>
      </c>
      <c r="S24" s="64" t="s">
        <v>135</v>
      </c>
      <c r="T24" s="64" t="s">
        <v>136</v>
      </c>
      <c r="U24" s="64" t="s">
        <v>137</v>
      </c>
      <c r="V24" s="64" t="s">
        <v>138</v>
      </c>
      <c r="W24" s="64" t="s">
        <v>139</v>
      </c>
      <c r="X24" s="64" t="s">
        <v>140</v>
      </c>
      <c r="Y24" s="64" t="s">
        <v>141</v>
      </c>
      <c r="Z24" s="64" t="s">
        <v>142</v>
      </c>
      <c r="AA24" s="64" t="s">
        <v>143</v>
      </c>
      <c r="AB24" s="64" t="s">
        <v>144</v>
      </c>
      <c r="AC24" s="64" t="s">
        <v>145</v>
      </c>
      <c r="AD24" s="64" t="s">
        <v>146</v>
      </c>
      <c r="AE24" s="64" t="s">
        <v>147</v>
      </c>
      <c r="AF24" s="64" t="s">
        <v>146</v>
      </c>
      <c r="AG24" s="64" t="s">
        <v>93</v>
      </c>
      <c r="AH24" s="64" t="s">
        <v>148</v>
      </c>
      <c r="AI24" s="64" t="s">
        <v>78</v>
      </c>
      <c r="AJ24" s="64" t="s">
        <v>94</v>
      </c>
      <c r="AK24" s="64" t="s">
        <v>140</v>
      </c>
      <c r="AL24" s="64" t="s">
        <v>141</v>
      </c>
      <c r="AM24" s="64" t="s">
        <v>149</v>
      </c>
      <c r="AN24" s="64" t="s">
        <v>150</v>
      </c>
      <c r="AO24" s="64" t="s">
        <v>151</v>
      </c>
      <c r="AP24" s="64" t="s">
        <v>152</v>
      </c>
    </row>
    <row r="25" spans="1:42">
      <c r="B25" s="64" t="s">
        <v>153</v>
      </c>
      <c r="C25" s="64" t="s">
        <v>49</v>
      </c>
      <c r="E25" s="64" t="s">
        <v>154</v>
      </c>
      <c r="K25" s="64" t="s">
        <v>155</v>
      </c>
      <c r="L25" s="64" t="s">
        <v>156</v>
      </c>
      <c r="O25" s="64" t="s">
        <v>157</v>
      </c>
      <c r="Q25" s="64" t="s">
        <v>158</v>
      </c>
      <c r="R25" s="64" t="s">
        <v>159</v>
      </c>
      <c r="S25" s="64" t="s">
        <v>160</v>
      </c>
      <c r="T25" s="64" t="s">
        <v>161</v>
      </c>
      <c r="U25" s="64" t="s">
        <v>78</v>
      </c>
      <c r="X25" s="64" t="s">
        <v>160</v>
      </c>
      <c r="Y25" s="64" t="s">
        <v>162</v>
      </c>
      <c r="Z25" s="64" t="s">
        <v>163</v>
      </c>
      <c r="AA25" s="64" t="s">
        <v>164</v>
      </c>
      <c r="AB25" s="64" t="s">
        <v>165</v>
      </c>
      <c r="AC25" s="64" t="s">
        <v>166</v>
      </c>
      <c r="AD25" s="64" t="s">
        <v>167</v>
      </c>
      <c r="AH25" s="64" t="s">
        <v>168</v>
      </c>
      <c r="AI25" s="64" t="s">
        <v>169</v>
      </c>
      <c r="AJ25" s="64" t="s">
        <v>170</v>
      </c>
    </row>
    <row r="26" spans="1:42">
      <c r="B26" s="64" t="s">
        <v>171</v>
      </c>
      <c r="C26" s="64" t="s">
        <v>50</v>
      </c>
      <c r="E26" s="64" t="s">
        <v>172</v>
      </c>
      <c r="K26" s="64" t="s">
        <v>173</v>
      </c>
      <c r="L26" s="64" t="s">
        <v>174</v>
      </c>
      <c r="O26" s="64" t="s">
        <v>175</v>
      </c>
      <c r="Q26" s="64" t="s">
        <v>176</v>
      </c>
      <c r="R26" s="64" t="s">
        <v>177</v>
      </c>
      <c r="S26" s="64" t="s">
        <v>178</v>
      </c>
      <c r="T26" s="64" t="s">
        <v>179</v>
      </c>
      <c r="U26" s="64" t="s">
        <v>78</v>
      </c>
      <c r="X26" s="64" t="s">
        <v>178</v>
      </c>
      <c r="Y26" s="64" t="s">
        <v>180</v>
      </c>
      <c r="Z26" s="64" t="s">
        <v>181</v>
      </c>
      <c r="AA26" s="64" t="s">
        <v>182</v>
      </c>
      <c r="AB26" s="64" t="s">
        <v>183</v>
      </c>
      <c r="AC26" s="64" t="s">
        <v>184</v>
      </c>
      <c r="AD26" s="64" t="s">
        <v>185</v>
      </c>
      <c r="AI26" s="64" t="s">
        <v>186</v>
      </c>
      <c r="AJ26" s="64" t="s">
        <v>187</v>
      </c>
    </row>
    <row r="28" spans="1:42">
      <c r="AC28" s="64" t="s">
        <v>188</v>
      </c>
      <c r="AD28" s="64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Sheet1</vt:lpstr>
      <vt:lpstr>Customer Codes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2025-05-06T05:24:42Z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