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F:\YUENFUN\XLS\NUHS Cluster (Monthly Report)\2024\"/>
    </mc:Choice>
  </mc:AlternateContent>
  <xr:revisionPtr revIDLastSave="0" documentId="8_{6CAA7D44-10D6-4EF3-9096-8C97AC85BE49}" xr6:coauthVersionLast="47" xr6:coauthVersionMax="47" xr10:uidLastSave="{00000000-0000-0000-0000-000000000000}"/>
  <bookViews>
    <workbookView xWindow="-120" yWindow="-120" windowWidth="29040" windowHeight="15840" xr2:uid="{95D9B8A1-0E0A-4FD6-97ED-0841E688F7C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5" i="1" l="1"/>
  <c r="B5" i="1"/>
  <c r="C4" i="1"/>
  <c r="B4" i="1"/>
  <c r="Q5" i="1"/>
  <c r="P5" i="1"/>
  <c r="Q4" i="1"/>
  <c r="P4" i="1"/>
  <c r="K5" i="1"/>
  <c r="J5" i="1"/>
  <c r="I5" i="1"/>
  <c r="K4" i="1"/>
  <c r="J4" i="1"/>
  <c r="I4" i="1"/>
  <c r="Z3" i="1" l="1"/>
  <c r="Y3" i="1"/>
  <c r="V3" i="1"/>
  <c r="T3" i="1"/>
  <c r="R3" i="1"/>
  <c r="Q3" i="1"/>
  <c r="P3" i="1"/>
  <c r="L3" i="1"/>
  <c r="K3" i="1"/>
  <c r="J3" i="1"/>
  <c r="I3" i="1"/>
  <c r="G3" i="1"/>
  <c r="F3" i="1"/>
  <c r="C3" i="1"/>
  <c r="B3" i="1"/>
</calcChain>
</file>

<file path=xl/sharedStrings.xml><?xml version="1.0" encoding="utf-8"?>
<sst xmlns="http://schemas.openxmlformats.org/spreadsheetml/2006/main" count="61" uniqueCount="43">
  <si>
    <t>DocNum</t>
  </si>
  <si>
    <t>CardCode</t>
  </si>
  <si>
    <t>Name</t>
  </si>
  <si>
    <t>DocDate</t>
  </si>
  <si>
    <t>Description</t>
  </si>
  <si>
    <t>Quantity</t>
  </si>
  <si>
    <t>Month</t>
  </si>
  <si>
    <t>Year</t>
  </si>
  <si>
    <t>Agreement No</t>
  </si>
  <si>
    <t>Primary Public Cust No</t>
  </si>
  <si>
    <t>Cluster</t>
  </si>
  <si>
    <t>Institution</t>
  </si>
  <si>
    <t>Cust Pur No</t>
  </si>
  <si>
    <t>PO Date</t>
  </si>
  <si>
    <t>Date of License key Emailed</t>
  </si>
  <si>
    <t>Elasped days for delivery</t>
  </si>
  <si>
    <t>Items</t>
  </si>
  <si>
    <t>User</t>
  </si>
  <si>
    <t>Reseller</t>
  </si>
  <si>
    <t>Delivery Location</t>
  </si>
  <si>
    <t>Category</t>
  </si>
  <si>
    <t>Software Brand</t>
  </si>
  <si>
    <t>Software SKU / Part No</t>
  </si>
  <si>
    <t>Software Name</t>
  </si>
  <si>
    <t>Software Subscription</t>
  </si>
  <si>
    <t xml:space="preserve">Software Licenses Comm Date </t>
  </si>
  <si>
    <t xml:space="preserve">Software Licenses End Date </t>
  </si>
  <si>
    <t>Remarks</t>
  </si>
  <si>
    <t xml:space="preserve"> </t>
  </si>
  <si>
    <t>UIC</t>
  </si>
  <si>
    <t>Microsoft</t>
  </si>
  <si>
    <t>NUHS</t>
  </si>
  <si>
    <t>Software Assurance</t>
  </si>
  <si>
    <t xml:space="preserve"> 36 Months PRORATION</t>
  </si>
  <si>
    <t>B816AA67</t>
  </si>
  <si>
    <t>S7138270</t>
  </si>
  <si>
    <t>JULIETTE LIM</t>
  </si>
  <si>
    <t>2 BUKIT BATOK STREET 11 LEVEL 3, IT DEPT  SINGAPORE 659674</t>
  </si>
  <si>
    <t>MSEP2-27380GLP</t>
  </si>
  <si>
    <t>MS OFFICE STANDARD 2024 SLNG LTSC</t>
  </si>
  <si>
    <t>NIL</t>
  </si>
  <si>
    <t>PERPETUAL LIC</t>
  </si>
  <si>
    <t>953743A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</si>
</sst>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&quot;$&quot;* #,##0.00_-;\-&quot;$&quot;* #,##0.00_-;_-&quot;$&quot;* &quot;-&quot;??_-;_-@_-"/>
    <numFmt numFmtId="164" formatCode="[$-14809]dd/mm/yyyy;@"/>
    <numFmt numFmtId="165" formatCode="_(* #,##0.00_);_(* \(#,##0.00\);_(* &quot;-&quot;??_);_(@_)"/>
    <numFmt numFmtId="166" formatCode="dd\-mm\-yyyy"/>
    <numFmt numFmtId="167" formatCode="[$-14809]d\ mmm\ yyyy;@"/>
  </numFmts>
  <fonts count="10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0"/>
      <name val="Arial"/>
      <family val="2"/>
    </font>
    <font>
      <b/>
      <sz val="14"/>
      <name val="Aharoni"/>
      <charset val="177"/>
    </font>
    <font>
      <b/>
      <sz val="12"/>
      <name val="Aharoni"/>
      <charset val="177"/>
    </font>
    <font>
      <b/>
      <u/>
      <sz val="12"/>
      <color rgb="FFFFFFFF"/>
      <name val="Baskerville Old Face"/>
      <family val="1"/>
    </font>
    <font>
      <i/>
      <sz val="11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sz val="10"/>
      <color rgb="FF111111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2060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2" fillId="0" borderId="0"/>
  </cellStyleXfs>
  <cellXfs count="30">
    <xf numFmtId="0" fontId="0" fillId="0" borderId="0" xfId="0"/>
    <xf numFmtId="0" fontId="4" fillId="0" borderId="0" xfId="2" applyFont="1" applyAlignment="1">
      <alignment horizontal="left" vertical="top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left" vertical="top"/>
    </xf>
    <xf numFmtId="0" fontId="3" fillId="0" borderId="0" xfId="2" applyFont="1" applyAlignment="1">
      <alignment horizontal="center" vertical="top" wrapText="1"/>
    </xf>
    <xf numFmtId="0" fontId="0" fillId="0" borderId="0" xfId="0" applyAlignment="1">
      <alignment horizontal="center"/>
    </xf>
    <xf numFmtId="1" fontId="0" fillId="0" borderId="1" xfId="0" applyNumberFormat="1" applyBorder="1" applyAlignment="1">
      <alignment horizontal="left" vertical="top"/>
    </xf>
    <xf numFmtId="165" fontId="0" fillId="0" borderId="0" xfId="1" applyNumberFormat="1" applyFont="1" applyAlignment="1">
      <alignment horizontal="left" vertical="top"/>
    </xf>
    <xf numFmtId="0" fontId="0" fillId="0" borderId="0" xfId="0" applyAlignment="1">
      <alignment horizontal="left" vertical="top"/>
    </xf>
    <xf numFmtId="166" fontId="5" fillId="2" borderId="1" xfId="0" applyNumberFormat="1" applyFont="1" applyFill="1" applyBorder="1" applyAlignment="1">
      <alignment horizontal="left" vertical="center"/>
    </xf>
    <xf numFmtId="40" fontId="5" fillId="2" borderId="1" xfId="0" applyNumberFormat="1" applyFont="1" applyFill="1" applyBorder="1" applyAlignment="1">
      <alignment horizontal="left" vertical="center"/>
    </xf>
    <xf numFmtId="164" fontId="0" fillId="0" borderId="1" xfId="0" applyNumberFormat="1" applyBorder="1" applyAlignment="1">
      <alignment horizontal="left" vertical="top"/>
    </xf>
    <xf numFmtId="167" fontId="0" fillId="0" borderId="1" xfId="0" applyNumberFormat="1" applyBorder="1" applyAlignment="1">
      <alignment horizontal="left" vertical="top"/>
    </xf>
    <xf numFmtId="0" fontId="0" fillId="0" borderId="1" xfId="0" applyBorder="1" applyAlignment="1">
      <alignment horizontal="left" vertical="center" wrapText="1"/>
    </xf>
    <xf numFmtId="0" fontId="6" fillId="0" borderId="1" xfId="0" applyFont="1" applyBorder="1" applyAlignment="1">
      <alignment horizontal="left" vertical="top"/>
    </xf>
    <xf numFmtId="166" fontId="0" fillId="0" borderId="1" xfId="0" applyNumberFormat="1" applyBorder="1" applyAlignment="1">
      <alignment horizontal="left" vertical="center"/>
    </xf>
    <xf numFmtId="40" fontId="6" fillId="0" borderId="1" xfId="1" applyNumberFormat="1" applyFont="1" applyBorder="1" applyAlignment="1">
      <alignment horizontal="left" vertical="top"/>
    </xf>
    <xf numFmtId="166" fontId="7" fillId="0" borderId="1" xfId="0" applyNumberFormat="1" applyFont="1" applyBorder="1" applyAlignment="1">
      <alignment horizontal="left" vertical="top"/>
    </xf>
    <xf numFmtId="0" fontId="7" fillId="0" borderId="1" xfId="0" applyFont="1" applyBorder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0" fontId="8" fillId="0" borderId="1" xfId="0" applyFont="1" applyBorder="1" applyAlignment="1">
      <alignment horizontal="left"/>
    </xf>
    <xf numFmtId="0" fontId="9" fillId="0" borderId="1" xfId="0" applyFont="1" applyBorder="1" applyAlignment="1">
      <alignment horizontal="left"/>
    </xf>
    <xf numFmtId="14" fontId="0" fillId="0" borderId="1" xfId="0" applyNumberFormat="1" applyBorder="1" applyAlignment="1">
      <alignment horizontal="left"/>
    </xf>
    <xf numFmtId="0" fontId="9" fillId="0" borderId="1" xfId="0" applyFont="1" applyBorder="1"/>
    <xf numFmtId="164" fontId="9" fillId="0" borderId="1" xfId="0" applyNumberFormat="1" applyFont="1" applyBorder="1" applyAlignment="1">
      <alignment horizontal="left"/>
    </xf>
    <xf numFmtId="164" fontId="9" fillId="0" borderId="1" xfId="0" applyNumberFormat="1" applyFont="1" applyBorder="1"/>
  </cellXfs>
  <cellStyles count="3">
    <cellStyle name="Currency" xfId="1" builtinId="4"/>
    <cellStyle name="Normal" xfId="0" builtinId="0"/>
    <cellStyle name="Normal 2" xfId="2" xr:uid="{E8D16E54-703C-4A00-8581-16EEE015A69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F9E992-0014-4B39-A323-EE85B3FBADDE}">
  <dimension ref="B1:AD9"/>
  <sheetViews>
    <sheetView tabSelected="1" topLeftCell="I1" workbookViewId="0">
      <selection activeCell="U1" sqref="U1:X1048576"/>
    </sheetView>
  </sheetViews>
  <sheetFormatPr defaultRowHeight="15" x14ac:dyDescent="0.25"/>
  <cols>
    <col min="1" max="1" width="0" hidden="1" customWidth="1"/>
    <col min="2" max="2" width="9.5703125" style="8" bestFit="1" customWidth="1"/>
    <col min="3" max="3" width="12.140625" style="23" bestFit="1" customWidth="1"/>
    <col min="4" max="4" width="17.5703125" style="23" customWidth="1"/>
    <col min="5" max="5" width="13.42578125" style="23" bestFit="1" customWidth="1"/>
    <col min="6" max="6" width="16.28515625" style="23" customWidth="1"/>
    <col min="7" max="7" width="19" style="23" bestFit="1" customWidth="1"/>
    <col min="8" max="8" width="10.5703125" style="23" customWidth="1"/>
    <col min="9" max="9" width="17.28515625" style="23" bestFit="1" customWidth="1"/>
    <col min="10" max="10" width="26.7109375" style="23" customWidth="1"/>
    <col min="11" max="11" width="12.42578125" style="23" customWidth="1"/>
    <col min="12" max="12" width="12.5703125" style="23" bestFit="1" customWidth="1"/>
    <col min="13" max="13" width="20.7109375" style="23" bestFit="1" customWidth="1"/>
    <col min="14" max="14" width="21.5703125" style="23" bestFit="1" customWidth="1"/>
    <col min="15" max="15" width="17.85546875" style="23" bestFit="1" customWidth="1"/>
    <col min="16" max="17" width="14.85546875" style="23" bestFit="1" customWidth="1"/>
    <col min="18" max="18" width="17.28515625" style="23" customWidth="1"/>
    <col min="19" max="21" width="9.140625" style="23"/>
    <col min="22" max="22" width="56.7109375" style="23" customWidth="1"/>
    <col min="23" max="23" width="13.7109375" style="23" customWidth="1"/>
    <col min="24" max="24" width="15.140625" style="23" customWidth="1"/>
    <col min="25" max="25" width="18.85546875" style="23" customWidth="1"/>
    <col min="26" max="26" width="36.5703125" style="23" customWidth="1"/>
    <col min="27" max="27" width="24.5703125" style="23" customWidth="1"/>
    <col min="28" max="28" width="16.7109375" style="23" customWidth="1"/>
    <col min="29" max="29" width="20.42578125" style="23" customWidth="1"/>
    <col min="30" max="30" width="12.28515625" style="23" customWidth="1"/>
  </cols>
  <sheetData>
    <row r="1" spans="2:30" ht="18.75" x14ac:dyDescent="0.25">
      <c r="C1" s="1"/>
      <c r="D1" s="1"/>
      <c r="E1" s="1"/>
      <c r="F1" s="1"/>
      <c r="G1" s="1"/>
      <c r="H1" s="1"/>
      <c r="I1" s="1"/>
      <c r="J1" s="7" t="s">
        <v>31</v>
      </c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0"/>
      <c r="AA1" s="10"/>
      <c r="AB1" s="11"/>
      <c r="AC1" s="11"/>
      <c r="AD1" s="11"/>
    </row>
    <row r="2" spans="2:30" ht="30" customHeight="1" x14ac:dyDescent="0.25">
      <c r="B2" s="2" t="s">
        <v>6</v>
      </c>
      <c r="C2" s="3" t="s">
        <v>7</v>
      </c>
      <c r="D2" s="3" t="s">
        <v>0</v>
      </c>
      <c r="E2" s="3" t="s">
        <v>3</v>
      </c>
      <c r="F2" s="12" t="s">
        <v>8</v>
      </c>
      <c r="G2" s="3" t="s">
        <v>9</v>
      </c>
      <c r="H2" s="3" t="s">
        <v>10</v>
      </c>
      <c r="I2" s="3" t="s">
        <v>1</v>
      </c>
      <c r="J2" s="3" t="s">
        <v>11</v>
      </c>
      <c r="K2" s="3" t="s">
        <v>12</v>
      </c>
      <c r="L2" s="3" t="s">
        <v>13</v>
      </c>
      <c r="M2" s="3" t="s">
        <v>13</v>
      </c>
      <c r="N2" s="3" t="s">
        <v>14</v>
      </c>
      <c r="O2" s="4" t="s">
        <v>15</v>
      </c>
      <c r="P2" s="4" t="s">
        <v>16</v>
      </c>
      <c r="Q2" s="13" t="s">
        <v>4</v>
      </c>
      <c r="R2" s="13" t="s">
        <v>2</v>
      </c>
      <c r="S2" s="3" t="s">
        <v>5</v>
      </c>
      <c r="T2" s="3" t="s">
        <v>17</v>
      </c>
      <c r="U2" s="3" t="s">
        <v>18</v>
      </c>
      <c r="V2" s="3" t="s">
        <v>19</v>
      </c>
      <c r="W2" s="3" t="s">
        <v>20</v>
      </c>
      <c r="X2" s="3" t="s">
        <v>21</v>
      </c>
      <c r="Y2" s="4" t="s">
        <v>22</v>
      </c>
      <c r="Z2" s="4" t="s">
        <v>23</v>
      </c>
      <c r="AA2" s="4" t="s">
        <v>24</v>
      </c>
      <c r="AB2" s="4" t="s">
        <v>25</v>
      </c>
      <c r="AC2" s="4" t="s">
        <v>26</v>
      </c>
      <c r="AD2" s="4" t="s">
        <v>27</v>
      </c>
    </row>
    <row r="3" spans="2:30" ht="16.5" customHeight="1" x14ac:dyDescent="0.25">
      <c r="B3" s="5">
        <f>MONTH(E3)</f>
        <v>11</v>
      </c>
      <c r="C3" s="6">
        <f>YEAR(E3)</f>
        <v>2024</v>
      </c>
      <c r="D3" s="6">
        <v>33037011</v>
      </c>
      <c r="E3" s="14">
        <v>45603</v>
      </c>
      <c r="F3" s="6" t="str">
        <f>"S7138270"</f>
        <v>S7138270</v>
      </c>
      <c r="G3" s="6" t="str">
        <f>"AB57EDFE"</f>
        <v>AB57EDFE</v>
      </c>
      <c r="H3" s="6" t="s">
        <v>28</v>
      </c>
      <c r="I3" s="6" t="str">
        <f>"CN0245-SGD"</f>
        <v>CN0245-SGD</v>
      </c>
      <c r="J3" s="6" t="str">
        <f>"NATIONAL UNIVERSITY HEALTH SYSTEM PTE. LTD."</f>
        <v>NATIONAL UNIVERSITY HEALTH SYSTEM PTE. LTD.</v>
      </c>
      <c r="K3" s="6" t="str">
        <f>"7452006568"</f>
        <v>7452006568</v>
      </c>
      <c r="L3" s="6" t="str">
        <f>""</f>
        <v/>
      </c>
      <c r="M3" s="15">
        <v>45602</v>
      </c>
      <c r="N3" s="15">
        <v>45603</v>
      </c>
      <c r="O3" s="16">
        <v>1</v>
      </c>
      <c r="P3" s="9" t="str">
        <f>"MS77D-00110GLP"</f>
        <v>MS77D-00110GLP</v>
      </c>
      <c r="Q3" s="6" t="str">
        <f>"MS VISUAL STUDIO PRO MSDN ALNG LSA"</f>
        <v>MS VISUAL STUDIO PRO MSDN ALNG LSA</v>
      </c>
      <c r="R3" s="6" t="str">
        <f>"MELIZA MARQUEZ"</f>
        <v>MELIZA MARQUEZ</v>
      </c>
      <c r="S3" s="17">
        <v>6</v>
      </c>
      <c r="T3" s="9" t="str">
        <f>"E-INVOICE(AP DIRECT)"</f>
        <v>E-INVOICE(AP DIRECT)</v>
      </c>
      <c r="U3" s="19" t="s">
        <v>29</v>
      </c>
      <c r="V3" s="18" t="str">
        <f>"AIO - MANAGEMENT DECISION SUPPORT OFFICE_x000D_NUHS TOWER BLOCK 1E KENT RIDGE ROAD - Level 13  SINGAPORE 119228_x000D_Jimmy Chua_x000D_TEL: 9732 1667_x000D_FAX: _x000D_EMAIL: jimmy_chua@nuhs.edu.sg"</f>
        <v>AIO - MANAGEMENT DECISION SUPPORT OFFICE_x000D_NUHS TOWER BLOCK 1E KENT RIDGE ROAD - Level 13  SINGAPORE 119228_x000D_Jimmy Chua_x000D_TEL: 9732 1667_x000D_FAX: _x000D_EMAIL: jimmy_chua@nuhs.edu.sg</v>
      </c>
      <c r="W3" s="20" t="s">
        <v>28</v>
      </c>
      <c r="X3" s="14" t="s">
        <v>30</v>
      </c>
      <c r="Y3" s="6" t="str">
        <f>"MS77D-00110GLP"</f>
        <v>MS77D-00110GLP</v>
      </c>
      <c r="Z3" s="6" t="str">
        <f>"MS VISUAL STUDIO PRO MSDN ALNG LSA"</f>
        <v>MS VISUAL STUDIO PRO MSDN ALNG LSA</v>
      </c>
      <c r="AA3" s="21" t="s">
        <v>33</v>
      </c>
      <c r="AB3" s="15">
        <v>45597</v>
      </c>
      <c r="AC3" s="15">
        <v>46691</v>
      </c>
      <c r="AD3" s="24" t="s">
        <v>32</v>
      </c>
    </row>
    <row r="4" spans="2:30" x14ac:dyDescent="0.25">
      <c r="B4" s="5">
        <f t="shared" ref="B4:B5" si="0">MONTH(E4)</f>
        <v>11</v>
      </c>
      <c r="C4" s="6">
        <f t="shared" ref="C4:C5" si="1">YEAR(E4)</f>
        <v>2024</v>
      </c>
      <c r="D4" s="25">
        <v>33037041</v>
      </c>
      <c r="E4" s="26">
        <v>45608</v>
      </c>
      <c r="F4" s="22" t="s">
        <v>35</v>
      </c>
      <c r="G4" s="22" t="s">
        <v>34</v>
      </c>
      <c r="H4" s="22"/>
      <c r="I4" s="27" t="str">
        <f>"CS0167-SGD"</f>
        <v>CS0167-SGD</v>
      </c>
      <c r="J4" s="27" t="str">
        <f>"ST LUKE'S HOSPITAL"</f>
        <v>ST LUKE'S HOSPITAL</v>
      </c>
      <c r="K4" s="27" t="str">
        <f>"2024102113"</f>
        <v>2024102113</v>
      </c>
      <c r="L4" s="22">
        <v>953652</v>
      </c>
      <c r="M4" s="26">
        <v>45608</v>
      </c>
      <c r="N4" s="28">
        <v>45608</v>
      </c>
      <c r="O4" s="22">
        <v>0</v>
      </c>
      <c r="P4" s="29" t="str">
        <f>"MSEP2-27380GLP"</f>
        <v>MSEP2-27380GLP</v>
      </c>
      <c r="Q4" s="27" t="str">
        <f>"MS OFFICE STANDARD 2024 SLNG LTSC"</f>
        <v>MS OFFICE STANDARD 2024 SLNG LTSC</v>
      </c>
      <c r="R4" s="22"/>
      <c r="S4" s="22">
        <v>2</v>
      </c>
      <c r="T4" s="22" t="s">
        <v>36</v>
      </c>
      <c r="U4" s="19" t="s">
        <v>29</v>
      </c>
      <c r="V4" s="22" t="s">
        <v>37</v>
      </c>
      <c r="W4" s="22"/>
      <c r="X4" s="14" t="s">
        <v>30</v>
      </c>
      <c r="Y4" s="22" t="s">
        <v>38</v>
      </c>
      <c r="Z4" s="22" t="s">
        <v>39</v>
      </c>
      <c r="AA4" s="22" t="s">
        <v>40</v>
      </c>
      <c r="AB4" s="22" t="s">
        <v>40</v>
      </c>
      <c r="AC4" s="22" t="s">
        <v>40</v>
      </c>
      <c r="AD4" s="22" t="s">
        <v>41</v>
      </c>
    </row>
    <row r="5" spans="2:30" x14ac:dyDescent="0.25">
      <c r="B5" s="5">
        <f t="shared" si="0"/>
        <v>11</v>
      </c>
      <c r="C5" s="6">
        <f t="shared" si="1"/>
        <v>2024</v>
      </c>
      <c r="D5" s="25">
        <v>33037078</v>
      </c>
      <c r="E5" s="26">
        <v>45608</v>
      </c>
      <c r="F5" s="22" t="s">
        <v>35</v>
      </c>
      <c r="G5" s="22" t="s">
        <v>34</v>
      </c>
      <c r="H5" s="22"/>
      <c r="I5" s="27" t="str">
        <f>"CS0167-SGD"</f>
        <v>CS0167-SGD</v>
      </c>
      <c r="J5" s="27" t="str">
        <f>"ST LUKE'S HOSPITAL"</f>
        <v>ST LUKE'S HOSPITAL</v>
      </c>
      <c r="K5" s="27" t="str">
        <f>"2024102158"</f>
        <v>2024102158</v>
      </c>
      <c r="L5" s="22" t="s">
        <v>42</v>
      </c>
      <c r="M5" s="26">
        <v>45611</v>
      </c>
      <c r="N5" s="28">
        <v>45611</v>
      </c>
      <c r="O5" s="22">
        <v>0</v>
      </c>
      <c r="P5" s="29" t="str">
        <f>"MSEP2-27380GLP"</f>
        <v>MSEP2-27380GLP</v>
      </c>
      <c r="Q5" s="27" t="str">
        <f>"MS OFFICE STANDARD 2024 SLNG LTSC"</f>
        <v>MS OFFICE STANDARD 2024 SLNG LTSC</v>
      </c>
      <c r="R5" s="22"/>
      <c r="S5" s="22">
        <v>1</v>
      </c>
      <c r="T5" s="22" t="s">
        <v>36</v>
      </c>
      <c r="U5" s="19" t="s">
        <v>29</v>
      </c>
      <c r="V5" s="22" t="s">
        <v>37</v>
      </c>
      <c r="W5" s="22"/>
      <c r="X5" s="14" t="s">
        <v>30</v>
      </c>
      <c r="Y5" s="22" t="s">
        <v>38</v>
      </c>
      <c r="Z5" s="22" t="s">
        <v>39</v>
      </c>
      <c r="AA5" s="22" t="s">
        <v>40</v>
      </c>
      <c r="AB5" s="22" t="s">
        <v>40</v>
      </c>
      <c r="AC5" s="22" t="s">
        <v>40</v>
      </c>
      <c r="AD5" s="22" t="s">
        <v>41</v>
      </c>
    </row>
    <row r="9" spans="2:30" ht="50.25" customHeight="1" x14ac:dyDescent="0.25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Lily Nguyen</dc:creator>
  <cp:lastModifiedBy>YuenFun</cp:lastModifiedBy>
  <dcterms:created xsi:type="dcterms:W3CDTF">2024-12-03T10:02:40Z</dcterms:created>
  <dcterms:modified xsi:type="dcterms:W3CDTF">2024-12-05T09:40:12Z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Jet Reports Design Mode Active">
    <vt:bool>false</vt:bool>
  </property>
  <property fmtid="{D5CDD505-2E9C-101B-9397-08002B2CF9AE}" pid="3" name="Jet Reports Function Literals">
    <vt:lpwstr>,	;	,	{	}	[@[{0}]]	1033	18441</vt:lpwstr>
  </property>
</Properties>
</file>