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4\"/>
    </mc:Choice>
  </mc:AlternateContent>
  <xr:revisionPtr revIDLastSave="0" documentId="8_{A421A649-CF59-4F54-8BCA-C390EC77EEC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I24" i="2"/>
  <c r="AM24" i="2"/>
  <c r="E25" i="2"/>
  <c r="K25" i="2"/>
  <c r="L25" i="2"/>
  <c r="O25" i="2"/>
  <c r="Q25" i="2"/>
  <c r="R25" i="2"/>
  <c r="S25" i="2"/>
  <c r="T25" i="2"/>
  <c r="Y25" i="2"/>
  <c r="Z25" i="2"/>
  <c r="AA25" i="2"/>
  <c r="AB25" i="2"/>
  <c r="AC25" i="2"/>
  <c r="AE25" i="2"/>
  <c r="AF25" i="2"/>
  <c r="AG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F26" i="2"/>
  <c r="AG26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4" i="2" l="1"/>
  <c r="D4" i="2"/>
  <c r="E4" i="2" s="1"/>
  <c r="D6" i="2"/>
  <c r="D5" i="2"/>
  <c r="I6" i="2"/>
  <c r="I5" i="2"/>
  <c r="E5" i="2" l="1"/>
  <c r="E6" i="2"/>
  <c r="B26" i="2"/>
  <c r="B25" i="2"/>
</calcChain>
</file>

<file path=xl/sharedStrings.xml><?xml version="1.0" encoding="utf-8"?>
<sst xmlns="http://schemas.openxmlformats.org/spreadsheetml/2006/main" count="916" uniqueCount="229">
  <si>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</si>
  <si>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</si>
  <si>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</si>
  <si>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</si>
  <si>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</si>
  <si>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</si>
  <si>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</si>
  <si>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</si>
  <si>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</si>
  <si>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</si>
  <si>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</si>
  <si>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</si>
  <si>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</si>
  <si>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</si>
  <si>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</si>
  <si>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</si>
  <si>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</si>
  <si>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</si>
  <si>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</si>
  <si>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</si>
  <si>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</si>
  <si>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</si>
  <si>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</si>
  <si>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</si>
  <si>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</si>
  <si>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</si>
  <si>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</si>
  <si>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</si>
  <si>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</si>
  <si>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</si>
  <si>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</si>
  <si>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</si>
  <si>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</si>
  <si>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</si>
  <si>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</si>
  <si>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</si>
  <si>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</si>
  <si>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</si>
  <si>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</si>
  <si>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</si>
  <si>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</si>
  <si>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</si>
  <si>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</si>
  <si>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</si>
  <si>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</si>
  <si>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</si>
  <si>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</si>
  <si>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</si>
  <si>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</si>
  <si>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</si>
  <si>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</si>
  <si>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</si>
  <si>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</si>
  <si>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</si>
  <si>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</si>
  <si>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</si>
  <si>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</si>
  <si>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</si>
  <si>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</si>
  <si>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</si>
  <si>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</si>
  <si>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</si>
  <si>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</si>
  <si>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</si>
  <si>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</si>
  <si>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</si>
  <si>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</si>
  <si>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</si>
  <si>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</si>
  <si>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</si>
  <si>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</si>
  <si>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</si>
  <si>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</si>
  <si>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</si>
  <si>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</si>
  <si>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</si>
  <si>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</si>
  <si>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</si>
  <si>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</si>
  <si>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</si>
  <si>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</si>
  <si>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</si>
  <si>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</si>
  <si>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</si>
  <si>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</si>
  <si>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</si>
  <si>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</si>
  <si>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</si>
  <si>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</si>
  <si>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</si>
  <si>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</si>
  <si>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</si>
  <si>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</si>
  <si>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</si>
  <si>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</si>
  <si>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</si>
  <si>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</si>
  <si>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</si>
  <si>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</si>
  <si>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</si>
  <si>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</si>
  <si>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</si>
  <si>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</si>
  <si>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</si>
  <si>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</si>
  <si>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</si>
  <si>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</si>
  <si>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</si>
  <si>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</si>
  <si>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</si>
  <si>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</si>
  <si>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</si>
  <si>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</si>
  <si>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</si>
  <si>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</si>
  <si>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</si>
  <si>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</si>
  <si>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</si>
  <si>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</si>
  <si>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</si>
  <si>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</si>
  <si>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</si>
  <si>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</si>
  <si>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</si>
  <si>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</si>
  <si>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</si>
  <si>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</si>
  <si>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</si>
  <si>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</si>
  <si>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</si>
  <si>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</si>
  <si>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</si>
  <si>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</si>
  <si>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</si>
  <si>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</si>
  <si>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</si>
  <si>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</si>
  <si>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</si>
  <si>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</si>
  <si>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</si>
  <si>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</si>
  <si>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</si>
  <si>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</si>
  <si>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</si>
  <si>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</si>
  <si>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</si>
  <si>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</si>
  <si>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</si>
  <si>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</si>
  <si>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</si>
  <si>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</si>
  <si>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</si>
  <si>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</si>
  <si>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</si>
  <si>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</si>
  <si>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</si>
  <si>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</si>
  <si>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</si>
  <si>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</si>
  <si>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</si>
  <si>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</si>
  <si>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</si>
  <si>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</si>
  <si>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</si>
  <si>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</si>
  <si>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</si>
  <si>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</si>
  <si>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</si>
  <si>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</si>
  <si>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</si>
  <si>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</si>
  <si>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</si>
  <si>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</si>
  <si>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</si>
  <si>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</si>
  <si>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</si>
  <si>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</si>
  <si>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</si>
  <si>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</si>
  <si>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</si>
  <si>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</si>
  <si>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</si>
  <si>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</si>
  <si>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</si>
  <si>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</si>
  <si>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</si>
  <si>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</si>
  <si>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</si>
  <si>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</si>
  <si>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</si>
  <si>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</si>
  <si>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</si>
  <si>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</si>
  <si>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</si>
  <si>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</si>
  <si>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</si>
  <si>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</si>
  <si>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</si>
  <si>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=IFERROR(NF($E26,"ADDRESS2"),"-")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</si>
  <si>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</si>
  <si>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</si>
  <si>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</si>
  <si>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</si>
  <si>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</si>
  <si>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</si>
  <si>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</si>
  <si>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</si>
  <si>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</si>
  <si>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</si>
  <si>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</si>
  <si>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</si>
  <si>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</si>
  <si>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</si>
  <si>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</si>
  <si>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</si>
  <si>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</si>
  <si>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</si>
  <si>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</si>
  <si>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</si>
  <si>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</si>
  <si>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=IFERROR(NF($E27,"U_PONO"),"-")</t>
  </si>
  <si>
    <t>=IFERROR(AE27/AB27,0)</t>
  </si>
  <si>
    <t>="01/11/2024"</t>
  </si>
  <si>
    <t>="30/11/2024"</t>
  </si>
  <si>
    <t>="""UICACS"","""",""SQL="",""2=DOCNUM"",""33037207"",""14=CUSTREF"",""7573003090"",""14=U_CUSTREF"",""7573003090"",""15=DOCDATE"",""28/11/2024"",""15=TAXDATE"",""28/11/2024"",""14=CARDCODE"",""CW0080-SGD"",""14=CARDNAME"",""WOODLANDSHEALTH PTE. LTD."",""14=ITEMCODE"",""MS7JQ-00355GLP"",""14=ITEM"&amp;"NAME"",""MS SQL SERVER ENTERPRISE CORE SLNG SA 2L"",""10=QUANTITY"",""4.000000"",""14=U_PONO"",""953958"",""15=U_PODATE"",""28/11/2024"",""10=U_TLINTCOS"",""0.000000"",""2=SLPCODE"",""132"",""14=SLPNAME"",""E0001-CS"",""14=MEMO"",""WENDY KUM CHIOU SZE"",""14=CONTACTNAME"",""VERON TOON"",""1"&amp;"0=LINETOTAL"",""40277.240000"",""14=U_ENR"","""",""14=U_MSENR"",""S7138270"",""14=U_MSPCN"",""92B8E51B"",""14=ADDRESS2"",""VERON TOON_x000D_WOODLANDSHEALTH PTE. LTD. MM CENTRAL STORE, 17 WOODLANDS DRIVE 17 SINGAPORE 737628_x000D_VERON TOON_x000D_TEL: _x000D_FAX: _x000D_EMAIL: VERON_TOON@WH.COM.SG"""</t>
  </si>
  <si>
    <t>=IFERROR(NF($E27,"U_PODATE"),"-")</t>
  </si>
  <si>
    <t>=SUBTOTAL(9,AD24:AD28)</t>
  </si>
  <si>
    <t>=SUBTOTAL(9,AE24:AE28)</t>
  </si>
  <si>
    <t>SA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</si>
</sst>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9" formatCode="[$-14809]d\ mmm\ yy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69" fontId="0" fillId="0" borderId="0" xfId="0" applyNumberFormat="1" applyAlignment="1">
      <alignment horizontal="center" vertical="top"/>
    </xf>
    <xf numFmtId="0" fontId="8" fillId="0" borderId="0" xfId="1" applyFont="1" applyAlignment="1">
      <alignment horizontal="center" vertical="top"/>
    </xf>
    <xf numFmtId="167" fontId="0" fillId="0" borderId="0" xfId="0" applyNumberFormat="1" applyAlignment="1">
      <alignment horizontal="left" vertic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"01/11/2024"</f>
        <v>01/11/2024</v>
      </c>
    </row>
    <row r="4" spans="1:6">
      <c r="A4" s="1" t="s">
        <v>0</v>
      </c>
      <c r="B4" s="4" t="s">
        <v>6</v>
      </c>
      <c r="C4" s="5" t="str">
        <f>"30/11/2024"</f>
        <v>30/11/2024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01/Nov/2024..30/Nov/2024</v>
      </c>
    </row>
    <row r="9" spans="1:6">
      <c r="A9" s="1" t="s">
        <v>9</v>
      </c>
      <c r="C9" s="3" t="str">
        <f>TEXT($C$3,"yyyyMMdd") &amp; ".." &amp; TEXT($C$4,"yyyyMMdd")</f>
        <v>20241101..20241130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4"/>
  <sheetViews>
    <sheetView tabSelected="1" topLeftCell="V21" zoomScale="85" zoomScaleNormal="85" workbookViewId="0">
      <selection activeCell="AG38" sqref="AG38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2.42578125" style="4" bestFit="1" customWidth="1"/>
    <col min="19" max="19" width="30.5703125" style="4" customWidth="1"/>
    <col min="20" max="20" width="15.140625" style="3" bestFit="1" customWidth="1"/>
    <col min="21" max="21" width="15.140625" style="3" customWidth="1"/>
    <col min="22" max="22" width="10.855468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22.42578125" style="4" bestFit="1" customWidth="1"/>
    <col min="28" max="28" width="10.5703125" style="4" bestFit="1" customWidth="1"/>
    <col min="29" max="29" width="20.85546875" style="19" bestFit="1" customWidth="1"/>
    <col min="30" max="30" width="8.5703125" style="4" customWidth="1"/>
    <col min="31" max="31" width="9.7109375" style="4" customWidth="1"/>
    <col min="32" max="32" width="10.7109375" style="4" bestFit="1" customWidth="1"/>
    <col min="33" max="33" width="18.28515625" style="4" bestFit="1" customWidth="1"/>
    <col min="34" max="34" width="17.5703125" style="4" customWidth="1"/>
    <col min="35" max="35" width="43" style="38" customWidth="1"/>
    <col min="36" max="36" width="27.7109375" style="38" customWidth="1"/>
    <col min="37" max="37" width="25.28515625" style="4" customWidth="1"/>
    <col min="38" max="38" width="18.42578125" style="21" customWidth="1"/>
    <col min="39" max="39" width="19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4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4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4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5"/>
    </row>
    <row r="9" spans="1:42" hidden="1">
      <c r="A9" s="1" t="s">
        <v>7</v>
      </c>
      <c r="K9" s="4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20241101..20241130</v>
      </c>
      <c r="K11" s="45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8" hidden="1">
      <c r="A17" s="1" t="s">
        <v>7</v>
      </c>
    </row>
    <row r="18" spans="1:48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I18" s="39"/>
      <c r="AJ18" s="39"/>
      <c r="AL18" s="26"/>
      <c r="AM18" s="26"/>
      <c r="AN18" s="26"/>
    </row>
    <row r="20" spans="1:48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8" s="43" customFormat="1" ht="18.75">
      <c r="A21" s="42"/>
      <c r="B21" s="42"/>
      <c r="I21" s="44"/>
      <c r="K21" s="67" t="s">
        <v>53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</row>
    <row r="22" spans="1:48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8" s="54" customFormat="1" ht="47.25">
      <c r="A23" s="53"/>
      <c r="B23" s="53"/>
      <c r="E23" s="55" t="s">
        <v>29</v>
      </c>
      <c r="I23" s="56"/>
      <c r="K23" s="50" t="s">
        <v>75</v>
      </c>
      <c r="L23" s="50" t="s">
        <v>76</v>
      </c>
      <c r="M23" s="50" t="s">
        <v>14</v>
      </c>
      <c r="N23" s="50" t="s">
        <v>16</v>
      </c>
      <c r="O23" s="57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17</v>
      </c>
      <c r="V23" s="50" t="s">
        <v>17</v>
      </c>
      <c r="W23" s="50" t="s">
        <v>79</v>
      </c>
      <c r="X23" s="51" t="s">
        <v>80</v>
      </c>
      <c r="Y23" s="51" t="s">
        <v>36</v>
      </c>
      <c r="Z23" s="58" t="s">
        <v>12</v>
      </c>
      <c r="AA23" s="58" t="s">
        <v>32</v>
      </c>
      <c r="AB23" s="49" t="s">
        <v>13</v>
      </c>
      <c r="AC23" s="49" t="s">
        <v>37</v>
      </c>
      <c r="AD23" s="49" t="s">
        <v>83</v>
      </c>
      <c r="AE23" s="50" t="s">
        <v>84</v>
      </c>
      <c r="AF23" s="49" t="s">
        <v>85</v>
      </c>
      <c r="AG23" s="49" t="s">
        <v>86</v>
      </c>
      <c r="AH23" s="51" t="s">
        <v>87</v>
      </c>
      <c r="AI23" s="52" t="s">
        <v>88</v>
      </c>
      <c r="AJ23" s="52" t="s">
        <v>89</v>
      </c>
      <c r="AK23" s="52" t="s">
        <v>90</v>
      </c>
      <c r="AL23" s="52" t="s">
        <v>91</v>
      </c>
      <c r="AM23" s="52" t="s">
        <v>92</v>
      </c>
      <c r="AN23" s="52"/>
    </row>
    <row r="24" spans="1:48">
      <c r="A24" s="1" t="s">
        <v>184</v>
      </c>
      <c r="B24" s="1" t="str">
        <f>IF(K24="","Hide","Show")</f>
        <v>Show</v>
      </c>
      <c r="C24" s="4" t="s">
        <v>48</v>
      </c>
      <c r="E24" s="12" t="str">
        <f>"""UICACS"","""",""SQL="",""2=DOCNUM"",""33037207"",""14=CUSTREF"",""7573003090"",""14=U_CUSTREF"",""7573003090"",""15=DOCDATE"",""28/11/2024"",""15=TAXDATE"",""28/11/2024"",""14=CARDCODE"",""CW0080-SGD"",""14=CARDNAME"",""WOODLANDSHEALTH PTE. LTD."",""14=ITEMCODE"",""MS7JQ-00355GLP"",""14=ITEM"&amp;"NAME"",""MS SQL SERVER ENTERPRISE CORE SLNG SA 2L"",""10=QUANTITY"",""4.000000"",""14=U_PONO"",""953958"",""15=U_PODATE"",""28/11/2024"",""10=U_TLINTCOS"",""0.000000"",""2=SLPCODE"",""132"",""14=SLPNAME"",""E0001-CS"",""14=MEMO"",""WENDY KUM CHIOU SZE"",""14=CONTACTNAME"",""VERON TOON"",""1"&amp;"0=LINETOTAL"",""40277.240000"",""14=U_ENR"","""",""14=U_MSENR"",""S7138270"",""14=U_MSPCN"",""92B8E51B"",""14=ADDRESS2"",""VERON TOON_x000D_WOODLANDSHEALTH PTE. LTD. MM CENTRAL STORE, 17 WOODLANDS DRIVE 17 SINGAPORE 737628_x000D_VERON TOON_x000D_TEL: _x000D_FAX: _x000D_EMAIL: VERON_TOON@WH.COM.SG"""</f>
        <v>"UICACS","","SQL=","2=DOCNUM","33037207","14=CUSTREF","7573003090","14=U_CUSTREF","7573003090","15=DOCDATE","28/11/2024","15=TAXDATE","28/11/2024","14=CARDCODE","CW0080-SGD","14=CARDNAME","WOODLANDSHEALTH PTE. LTD.","14=ITEMCODE","MS7JQ-00355GLP","14=ITEMNAME","MS SQL SERVER ENTERPRISE CORE SLNG SA 2L","10=QUANTITY","4.000000","14=U_PONO","953958","15=U_PODATE","28/11/2024","10=U_TLINTCOS","0.000000","2=SLPCODE","132","14=SLPNAME","E0001-CS","14=MEMO","WENDY KUM CHIOU SZE","14=CONTACTNAME","VERON TOON","10=LINETOTAL","40277.240000","14=U_ENR","","14=U_MSENR","S7138270","14=U_MSPCN","92B8E51B","14=ADDRESS2","VERON TOON_x000D_WOODLANDSHEALTH PTE. LTD. MM CENTRAL STORE, 17 WOODLANDS DRIVE 17 SINGAPORE 737628_x000D_VERON TOON_x000D_TEL: _x000D_FAX: _x000D_EMAIL: VERON_TOON@WH.COM.SG"</v>
      </c>
      <c r="K24" s="21">
        <f>MONTH(N24)</f>
        <v>11</v>
      </c>
      <c r="L24" s="21">
        <f>YEAR(N24)</f>
        <v>2024</v>
      </c>
      <c r="M24" s="21">
        <v>33037207</v>
      </c>
      <c r="N24" s="41">
        <v>45624</v>
      </c>
      <c r="O24" s="21" t="str">
        <f>"S7138270"</f>
        <v>S7138270</v>
      </c>
      <c r="P24" s="4" t="str">
        <f>"92B8E51B"</f>
        <v>92B8E51B</v>
      </c>
      <c r="Q24" s="4" t="s">
        <v>78</v>
      </c>
      <c r="R24" s="4" t="str">
        <f>"CW0080-SGD"</f>
        <v>CW0080-SGD</v>
      </c>
      <c r="S24" s="4" t="str">
        <f>"WOODLANDSHEALTH PTE. LTD."</f>
        <v>WOODLANDSHEALTH PTE. LTD.</v>
      </c>
      <c r="T24" s="3" t="str">
        <f>"7573003090"</f>
        <v>7573003090</v>
      </c>
      <c r="U24" s="3" t="str">
        <f>"953958"</f>
        <v>953958</v>
      </c>
      <c r="V24" s="47">
        <v>45624</v>
      </c>
      <c r="W24" s="47">
        <v>45624</v>
      </c>
      <c r="X24" s="21">
        <f>SUM(N24-V24)</f>
        <v>0</v>
      </c>
      <c r="Y24" s="48" t="str">
        <f>"MS7JQ-00355GLP"</f>
        <v>MS7JQ-00355GLP</v>
      </c>
      <c r="Z24" s="4" t="str">
        <f>"MS SQL SERVER ENTERPRISE CORE SLNG SA 2L"</f>
        <v>MS SQL SERVER ENTERPRISE CORE SLNG SA 2L</v>
      </c>
      <c r="AA24" s="4" t="str">
        <f>"WENDY KUM CHIOU SZE"</f>
        <v>WENDY KUM CHIOU SZE</v>
      </c>
      <c r="AB24" s="59">
        <v>4</v>
      </c>
      <c r="AC24" s="48" t="str">
        <f>"VERON TOON"</f>
        <v>VERON TOON</v>
      </c>
      <c r="AD24" s="63" t="s">
        <v>93</v>
      </c>
      <c r="AE24" s="68" t="str">
        <f>"VERON TOON_x000D_WOODLANDSHEALTH PTE. LTD. MM CENTRAL STORE, 17 WOODLANDS DRIVE 17 SINGAPORE 737628_x000D_VERON TOON_x000D_TEL: _x000D_FAX: _x000D_EMAIL: VERON_TOON@WH.COM.SG"</f>
        <v>VERON TOON_x000D_WOODLANDSHEALTH PTE. LTD. MM CENTRAL STORE, 17 WOODLANDS DRIVE 17 SINGAPORE 737628_x000D_VERON TOON_x000D_TEL: _x000D_FAX: _x000D_EMAIL: VERON_TOON@WH.COM.SG</v>
      </c>
      <c r="AF24" s="60" t="s">
        <v>78</v>
      </c>
      <c r="AG24" s="5" t="s">
        <v>94</v>
      </c>
      <c r="AH24" s="4" t="str">
        <f>"MS7JQ-00355GLP"</f>
        <v>MS7JQ-00355GLP</v>
      </c>
      <c r="AI24" s="4" t="str">
        <f>"MS SQL SERVER ENTERPRISE CORE SLNG SA 2L"</f>
        <v>MS SQL SERVER ENTERPRISE CORE SLNG SA 2L</v>
      </c>
      <c r="AJ24" s="61" t="s">
        <v>228</v>
      </c>
      <c r="AK24" s="66">
        <v>45597</v>
      </c>
      <c r="AL24" s="66">
        <v>46690</v>
      </c>
      <c r="AM24" s="21" t="str">
        <f>"-"</f>
        <v>-</v>
      </c>
    </row>
    <row r="25" spans="1:48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1" t="str">
        <f>""</f>
        <v/>
      </c>
      <c r="M25" s="5"/>
      <c r="N25" s="41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V25" s="3" t="s">
        <v>78</v>
      </c>
      <c r="W25" s="5"/>
      <c r="X25" s="5"/>
      <c r="Y25" s="5" t="str">
        <f>""</f>
        <v/>
      </c>
      <c r="Z25" s="4" t="str">
        <f>""</f>
        <v/>
      </c>
      <c r="AA25" s="4" t="str">
        <f>""</f>
        <v/>
      </c>
      <c r="AB25" s="4" t="str">
        <f>""</f>
        <v/>
      </c>
      <c r="AC25" s="19" t="str">
        <f>""</f>
        <v/>
      </c>
      <c r="AD25" s="40"/>
      <c r="AE25" s="17" t="str">
        <f>""</f>
        <v/>
      </c>
      <c r="AF25" s="17" t="str">
        <f>""</f>
        <v/>
      </c>
      <c r="AG25" s="5" t="str">
        <f>""</f>
        <v/>
      </c>
    </row>
    <row r="26" spans="1:48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0"/>
      <c r="AE26" s="17"/>
      <c r="AF26" s="17" t="str">
        <f>""</f>
        <v/>
      </c>
      <c r="AG26" s="5" t="str">
        <f>""</f>
        <v/>
      </c>
    </row>
    <row r="27" spans="1:48">
      <c r="AD27" s="40"/>
      <c r="AG27" s="5"/>
    </row>
    <row r="28" spans="1:48">
      <c r="AR28" s="15"/>
    </row>
    <row r="29" spans="1:48">
      <c r="AS29" s="15"/>
    </row>
    <row r="30" spans="1:48">
      <c r="AT30" s="15"/>
    </row>
    <row r="31" spans="1:48">
      <c r="AU31" s="15"/>
    </row>
    <row r="32" spans="1:48">
      <c r="AV32" s="15"/>
    </row>
    <row r="33" spans="49:50">
      <c r="AW33" s="15"/>
    </row>
    <row r="34" spans="49:50">
      <c r="AX34" s="15"/>
    </row>
  </sheetData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2" t="s">
        <v>95</v>
      </c>
      <c r="C6" s="62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5" t="s">
        <v>107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222</v>
      </c>
    </row>
    <row r="4" spans="1:5">
      <c r="A4" s="65" t="s">
        <v>0</v>
      </c>
      <c r="B4" s="65" t="s">
        <v>6</v>
      </c>
      <c r="C4" s="65" t="s">
        <v>223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104</v>
      </c>
    </row>
    <row r="14" spans="1:5">
      <c r="D14" s="65" t="s">
        <v>105</v>
      </c>
    </row>
    <row r="15" spans="1:5">
      <c r="D15" s="65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5" t="s">
        <v>107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222</v>
      </c>
    </row>
    <row r="4" spans="1:5">
      <c r="A4" s="65" t="s">
        <v>0</v>
      </c>
      <c r="B4" s="65" t="s">
        <v>6</v>
      </c>
      <c r="C4" s="65" t="s">
        <v>223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104</v>
      </c>
    </row>
    <row r="14" spans="1:5">
      <c r="D14" s="65" t="s">
        <v>105</v>
      </c>
    </row>
    <row r="15" spans="1:5">
      <c r="D15" s="65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5" t="s">
        <v>183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V1" s="65" t="s">
        <v>18</v>
      </c>
      <c r="Y1" s="65" t="s">
        <v>7</v>
      </c>
      <c r="Z1" s="65" t="s">
        <v>7</v>
      </c>
      <c r="AA1" s="65" t="s">
        <v>18</v>
      </c>
      <c r="AB1" s="65" t="s">
        <v>18</v>
      </c>
      <c r="AC1" s="65" t="s">
        <v>18</v>
      </c>
      <c r="AJ1" s="65" t="s">
        <v>18</v>
      </c>
      <c r="AK1" s="65" t="s">
        <v>18</v>
      </c>
      <c r="AR1" s="65" t="s">
        <v>7</v>
      </c>
      <c r="AS1" s="65" t="s">
        <v>7</v>
      </c>
      <c r="AT1" s="65" t="s">
        <v>7</v>
      </c>
    </row>
    <row r="2" spans="1:46">
      <c r="A2" s="65" t="s">
        <v>7</v>
      </c>
      <c r="D2" s="65" t="s">
        <v>19</v>
      </c>
      <c r="E2" s="65" t="s">
        <v>108</v>
      </c>
    </row>
    <row r="3" spans="1:46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6">
      <c r="A4" s="65" t="s">
        <v>7</v>
      </c>
      <c r="C4" s="65" t="s">
        <v>11</v>
      </c>
      <c r="D4" s="65" t="s">
        <v>109</v>
      </c>
      <c r="E4" s="65" t="s">
        <v>110</v>
      </c>
      <c r="F4" s="65" t="s">
        <v>96</v>
      </c>
      <c r="G4" s="65" t="s">
        <v>25</v>
      </c>
      <c r="H4" s="65" t="s">
        <v>111</v>
      </c>
    </row>
    <row r="5" spans="1:46">
      <c r="A5" s="65" t="s">
        <v>7</v>
      </c>
      <c r="C5" s="65" t="s">
        <v>10</v>
      </c>
      <c r="D5" s="65" t="s">
        <v>112</v>
      </c>
      <c r="E5" s="65" t="s">
        <v>113</v>
      </c>
      <c r="F5" s="65" t="s">
        <v>96</v>
      </c>
      <c r="G5" s="65" t="s">
        <v>25</v>
      </c>
      <c r="H5" s="65" t="s">
        <v>111</v>
      </c>
      <c r="I5" s="65" t="s">
        <v>114</v>
      </c>
    </row>
    <row r="6" spans="1:46">
      <c r="A6" s="65" t="s">
        <v>7</v>
      </c>
      <c r="C6" s="65" t="s">
        <v>41</v>
      </c>
      <c r="D6" s="65" t="s">
        <v>115</v>
      </c>
      <c r="E6" s="65" t="s">
        <v>116</v>
      </c>
      <c r="F6" s="65" t="s">
        <v>96</v>
      </c>
      <c r="G6" s="65" t="s">
        <v>25</v>
      </c>
      <c r="H6" s="65" t="s">
        <v>111</v>
      </c>
      <c r="I6" s="65" t="s">
        <v>117</v>
      </c>
    </row>
    <row r="7" spans="1:46">
      <c r="A7" s="65" t="s">
        <v>7</v>
      </c>
    </row>
    <row r="8" spans="1:46">
      <c r="A8" s="65" t="s">
        <v>7</v>
      </c>
    </row>
    <row r="9" spans="1:46">
      <c r="A9" s="65" t="s">
        <v>7</v>
      </c>
    </row>
    <row r="10" spans="1:46">
      <c r="A10" s="65" t="s">
        <v>7</v>
      </c>
    </row>
    <row r="11" spans="1:46">
      <c r="A11" s="65" t="s">
        <v>7</v>
      </c>
      <c r="C11" s="65" t="s">
        <v>27</v>
      </c>
      <c r="E11" s="65" t="s">
        <v>118</v>
      </c>
    </row>
    <row r="12" spans="1:46">
      <c r="A12" s="65" t="s">
        <v>7</v>
      </c>
      <c r="C12" s="65" t="s">
        <v>28</v>
      </c>
      <c r="E12" s="65" t="s">
        <v>119</v>
      </c>
    </row>
    <row r="13" spans="1:46">
      <c r="A13" s="65" t="s">
        <v>7</v>
      </c>
      <c r="C13" s="65" t="s">
        <v>42</v>
      </c>
      <c r="E13" s="65" t="s">
        <v>120</v>
      </c>
    </row>
    <row r="14" spans="1:46">
      <c r="A14" s="65" t="s">
        <v>7</v>
      </c>
      <c r="C14" s="65" t="s">
        <v>39</v>
      </c>
      <c r="E14" s="65" t="s">
        <v>121</v>
      </c>
    </row>
    <row r="15" spans="1:46">
      <c r="A15" s="65" t="s">
        <v>7</v>
      </c>
      <c r="C15" s="65" t="s">
        <v>43</v>
      </c>
      <c r="E15" s="65" t="s">
        <v>122</v>
      </c>
    </row>
    <row r="16" spans="1:46">
      <c r="A16" s="65" t="s">
        <v>7</v>
      </c>
      <c r="C16" s="65" t="s">
        <v>44</v>
      </c>
      <c r="E16" s="65" t="s">
        <v>123</v>
      </c>
    </row>
    <row r="17" spans="1:43">
      <c r="A17" s="65" t="s">
        <v>7</v>
      </c>
    </row>
    <row r="18" spans="1:43">
      <c r="A18" s="65" t="s">
        <v>7</v>
      </c>
    </row>
    <row r="21" spans="1:43">
      <c r="K21" s="65" t="s">
        <v>53</v>
      </c>
    </row>
    <row r="23" spans="1:43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17</v>
      </c>
      <c r="W23" s="65" t="s">
        <v>79</v>
      </c>
      <c r="X23" s="65" t="s">
        <v>80</v>
      </c>
      <c r="Y23" s="65" t="s">
        <v>36</v>
      </c>
      <c r="Z23" s="65" t="s">
        <v>12</v>
      </c>
      <c r="AA23" s="65" t="s">
        <v>32</v>
      </c>
      <c r="AB23" s="65" t="s">
        <v>13</v>
      </c>
      <c r="AC23" s="65" t="s">
        <v>37</v>
      </c>
      <c r="AD23" s="65" t="s">
        <v>56</v>
      </c>
      <c r="AE23" s="65" t="s">
        <v>57</v>
      </c>
      <c r="AF23" s="65" t="s">
        <v>81</v>
      </c>
      <c r="AG23" s="65" t="s">
        <v>82</v>
      </c>
      <c r="AH23" s="65" t="s">
        <v>83</v>
      </c>
      <c r="AI23" s="65" t="s">
        <v>84</v>
      </c>
      <c r="AJ23" s="65" t="s">
        <v>85</v>
      </c>
      <c r="AK23" s="65" t="s">
        <v>86</v>
      </c>
      <c r="AL23" s="65" t="s">
        <v>87</v>
      </c>
      <c r="AM23" s="65" t="s">
        <v>88</v>
      </c>
      <c r="AN23" s="65" t="s">
        <v>89</v>
      </c>
      <c r="AO23" s="65" t="s">
        <v>90</v>
      </c>
      <c r="AP23" s="65" t="s">
        <v>91</v>
      </c>
      <c r="AQ23" s="65" t="s">
        <v>92</v>
      </c>
    </row>
    <row r="24" spans="1:43">
      <c r="B24" s="65" t="s">
        <v>124</v>
      </c>
      <c r="C24" s="65" t="s">
        <v>48</v>
      </c>
      <c r="E24" s="65" t="s">
        <v>125</v>
      </c>
      <c r="K24" s="65" t="s">
        <v>126</v>
      </c>
      <c r="L24" s="65" t="s">
        <v>127</v>
      </c>
      <c r="M24" s="65" t="s">
        <v>128</v>
      </c>
      <c r="N24" s="65" t="s">
        <v>129</v>
      </c>
      <c r="O24" s="65" t="s">
        <v>130</v>
      </c>
      <c r="P24" s="65" t="s">
        <v>131</v>
      </c>
      <c r="Q24" s="65" t="s">
        <v>78</v>
      </c>
      <c r="R24" s="65" t="s">
        <v>132</v>
      </c>
      <c r="S24" s="65" t="s">
        <v>133</v>
      </c>
      <c r="T24" s="65" t="s">
        <v>134</v>
      </c>
      <c r="U24" s="65" t="s">
        <v>213</v>
      </c>
      <c r="V24" s="65" t="s">
        <v>135</v>
      </c>
      <c r="W24" s="65" t="s">
        <v>136</v>
      </c>
      <c r="X24" s="65" t="s">
        <v>214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215</v>
      </c>
      <c r="AE24" s="65" t="s">
        <v>142</v>
      </c>
      <c r="AF24" s="65" t="s">
        <v>143</v>
      </c>
      <c r="AG24" s="65" t="s">
        <v>142</v>
      </c>
      <c r="AH24" s="65" t="s">
        <v>93</v>
      </c>
      <c r="AI24" s="65" t="s">
        <v>144</v>
      </c>
      <c r="AJ24" s="65" t="s">
        <v>78</v>
      </c>
      <c r="AK24" s="65" t="s">
        <v>94</v>
      </c>
      <c r="AL24" s="65" t="s">
        <v>137</v>
      </c>
      <c r="AM24" s="65" t="s">
        <v>138</v>
      </c>
      <c r="AN24" s="65" t="s">
        <v>145</v>
      </c>
      <c r="AO24" s="65" t="s">
        <v>146</v>
      </c>
      <c r="AP24" s="65" t="s">
        <v>147</v>
      </c>
      <c r="AQ24" s="65" t="s">
        <v>148</v>
      </c>
    </row>
    <row r="25" spans="1:43">
      <c r="B25" s="65" t="s">
        <v>149</v>
      </c>
      <c r="C25" s="65" t="s">
        <v>49</v>
      </c>
      <c r="E25" s="65" t="s">
        <v>150</v>
      </c>
      <c r="K25" s="65" t="s">
        <v>151</v>
      </c>
      <c r="L25" s="65" t="s">
        <v>152</v>
      </c>
      <c r="O25" s="65" t="s">
        <v>153</v>
      </c>
      <c r="Q25" s="65" t="s">
        <v>154</v>
      </c>
      <c r="R25" s="65" t="s">
        <v>155</v>
      </c>
      <c r="S25" s="65" t="s">
        <v>156</v>
      </c>
      <c r="T25" s="65" t="s">
        <v>157</v>
      </c>
      <c r="V25" s="65" t="s">
        <v>78</v>
      </c>
      <c r="Y25" s="65" t="s">
        <v>156</v>
      </c>
      <c r="Z25" s="65" t="s">
        <v>158</v>
      </c>
      <c r="AA25" s="65" t="s">
        <v>159</v>
      </c>
      <c r="AB25" s="65" t="s">
        <v>160</v>
      </c>
      <c r="AC25" s="65" t="s">
        <v>161</v>
      </c>
      <c r="AD25" s="65" t="s">
        <v>216</v>
      </c>
      <c r="AE25" s="65" t="s">
        <v>162</v>
      </c>
      <c r="AI25" s="65" t="s">
        <v>163</v>
      </c>
      <c r="AJ25" s="65" t="s">
        <v>164</v>
      </c>
      <c r="AK25" s="65" t="s">
        <v>165</v>
      </c>
    </row>
    <row r="26" spans="1:43">
      <c r="B26" s="65" t="s">
        <v>166</v>
      </c>
      <c r="C26" s="65" t="s">
        <v>50</v>
      </c>
      <c r="E26" s="65" t="s">
        <v>167</v>
      </c>
      <c r="K26" s="65" t="s">
        <v>168</v>
      </c>
      <c r="L26" s="65" t="s">
        <v>169</v>
      </c>
      <c r="O26" s="65" t="s">
        <v>170</v>
      </c>
      <c r="Q26" s="65" t="s">
        <v>171</v>
      </c>
      <c r="R26" s="65" t="s">
        <v>172</v>
      </c>
      <c r="S26" s="65" t="s">
        <v>173</v>
      </c>
      <c r="T26" s="65" t="s">
        <v>174</v>
      </c>
      <c r="V26" s="65" t="s">
        <v>78</v>
      </c>
      <c r="Y26" s="65" t="s">
        <v>173</v>
      </c>
      <c r="Z26" s="65" t="s">
        <v>175</v>
      </c>
      <c r="AA26" s="65" t="s">
        <v>176</v>
      </c>
      <c r="AB26" s="65" t="s">
        <v>177</v>
      </c>
      <c r="AC26" s="65" t="s">
        <v>178</v>
      </c>
      <c r="AD26" s="65" t="s">
        <v>217</v>
      </c>
      <c r="AE26" s="65" t="s">
        <v>179</v>
      </c>
      <c r="AJ26" s="65" t="s">
        <v>180</v>
      </c>
      <c r="AK26" s="65" t="s">
        <v>181</v>
      </c>
    </row>
    <row r="28" spans="1:43">
      <c r="AD28" s="65" t="s">
        <v>182</v>
      </c>
      <c r="AE28" s="65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5" t="s">
        <v>183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V1" s="65" t="s">
        <v>18</v>
      </c>
      <c r="Y1" s="65" t="s">
        <v>7</v>
      </c>
      <c r="Z1" s="65" t="s">
        <v>7</v>
      </c>
      <c r="AA1" s="65" t="s">
        <v>18</v>
      </c>
      <c r="AB1" s="65" t="s">
        <v>18</v>
      </c>
      <c r="AC1" s="65" t="s">
        <v>18</v>
      </c>
      <c r="AJ1" s="65" t="s">
        <v>18</v>
      </c>
      <c r="AK1" s="65" t="s">
        <v>18</v>
      </c>
      <c r="AR1" s="65" t="s">
        <v>7</v>
      </c>
      <c r="AS1" s="65" t="s">
        <v>7</v>
      </c>
      <c r="AT1" s="65" t="s">
        <v>7</v>
      </c>
    </row>
    <row r="2" spans="1:46">
      <c r="A2" s="65" t="s">
        <v>7</v>
      </c>
      <c r="D2" s="65" t="s">
        <v>19</v>
      </c>
      <c r="E2" s="65" t="s">
        <v>108</v>
      </c>
    </row>
    <row r="3" spans="1:46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6">
      <c r="A4" s="65" t="s">
        <v>7</v>
      </c>
      <c r="C4" s="65" t="s">
        <v>11</v>
      </c>
      <c r="D4" s="65" t="s">
        <v>109</v>
      </c>
      <c r="E4" s="65" t="s">
        <v>110</v>
      </c>
      <c r="F4" s="65" t="s">
        <v>96</v>
      </c>
      <c r="G4" s="65" t="s">
        <v>25</v>
      </c>
      <c r="H4" s="65" t="s">
        <v>111</v>
      </c>
    </row>
    <row r="5" spans="1:46">
      <c r="A5" s="65" t="s">
        <v>7</v>
      </c>
      <c r="C5" s="65" t="s">
        <v>10</v>
      </c>
      <c r="D5" s="65" t="s">
        <v>112</v>
      </c>
      <c r="E5" s="65" t="s">
        <v>113</v>
      </c>
      <c r="F5" s="65" t="s">
        <v>96</v>
      </c>
      <c r="G5" s="65" t="s">
        <v>25</v>
      </c>
      <c r="H5" s="65" t="s">
        <v>111</v>
      </c>
      <c r="I5" s="65" t="s">
        <v>114</v>
      </c>
    </row>
    <row r="6" spans="1:46">
      <c r="A6" s="65" t="s">
        <v>7</v>
      </c>
      <c r="C6" s="65" t="s">
        <v>41</v>
      </c>
      <c r="D6" s="65" t="s">
        <v>115</v>
      </c>
      <c r="E6" s="65" t="s">
        <v>116</v>
      </c>
      <c r="F6" s="65" t="s">
        <v>96</v>
      </c>
      <c r="G6" s="65" t="s">
        <v>25</v>
      </c>
      <c r="H6" s="65" t="s">
        <v>111</v>
      </c>
      <c r="I6" s="65" t="s">
        <v>117</v>
      </c>
    </row>
    <row r="7" spans="1:46">
      <c r="A7" s="65" t="s">
        <v>7</v>
      </c>
    </row>
    <row r="8" spans="1:46">
      <c r="A8" s="65" t="s">
        <v>7</v>
      </c>
    </row>
    <row r="9" spans="1:46">
      <c r="A9" s="65" t="s">
        <v>7</v>
      </c>
    </row>
    <row r="10" spans="1:46">
      <c r="A10" s="65" t="s">
        <v>7</v>
      </c>
    </row>
    <row r="11" spans="1:46">
      <c r="A11" s="65" t="s">
        <v>7</v>
      </c>
      <c r="C11" s="65" t="s">
        <v>27</v>
      </c>
      <c r="E11" s="65" t="s">
        <v>118</v>
      </c>
    </row>
    <row r="12" spans="1:46">
      <c r="A12" s="65" t="s">
        <v>7</v>
      </c>
      <c r="C12" s="65" t="s">
        <v>28</v>
      </c>
      <c r="E12" s="65" t="s">
        <v>119</v>
      </c>
    </row>
    <row r="13" spans="1:46">
      <c r="A13" s="65" t="s">
        <v>7</v>
      </c>
      <c r="C13" s="65" t="s">
        <v>42</v>
      </c>
      <c r="E13" s="65" t="s">
        <v>120</v>
      </c>
    </row>
    <row r="14" spans="1:46">
      <c r="A14" s="65" t="s">
        <v>7</v>
      </c>
      <c r="C14" s="65" t="s">
        <v>39</v>
      </c>
      <c r="E14" s="65" t="s">
        <v>121</v>
      </c>
    </row>
    <row r="15" spans="1:46">
      <c r="A15" s="65" t="s">
        <v>7</v>
      </c>
      <c r="C15" s="65" t="s">
        <v>43</v>
      </c>
      <c r="E15" s="65" t="s">
        <v>122</v>
      </c>
    </row>
    <row r="16" spans="1:46">
      <c r="A16" s="65" t="s">
        <v>7</v>
      </c>
      <c r="C16" s="65" t="s">
        <v>44</v>
      </c>
      <c r="E16" s="65" t="s">
        <v>123</v>
      </c>
    </row>
    <row r="17" spans="1:43">
      <c r="A17" s="65" t="s">
        <v>7</v>
      </c>
    </row>
    <row r="18" spans="1:43">
      <c r="A18" s="65" t="s">
        <v>7</v>
      </c>
    </row>
    <row r="21" spans="1:43">
      <c r="K21" s="65" t="s">
        <v>53</v>
      </c>
    </row>
    <row r="23" spans="1:43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17</v>
      </c>
      <c r="W23" s="65" t="s">
        <v>79</v>
      </c>
      <c r="X23" s="65" t="s">
        <v>80</v>
      </c>
      <c r="Y23" s="65" t="s">
        <v>36</v>
      </c>
      <c r="Z23" s="65" t="s">
        <v>12</v>
      </c>
      <c r="AA23" s="65" t="s">
        <v>32</v>
      </c>
      <c r="AB23" s="65" t="s">
        <v>13</v>
      </c>
      <c r="AC23" s="65" t="s">
        <v>37</v>
      </c>
      <c r="AD23" s="65" t="s">
        <v>56</v>
      </c>
      <c r="AE23" s="65" t="s">
        <v>57</v>
      </c>
      <c r="AF23" s="65" t="s">
        <v>81</v>
      </c>
      <c r="AG23" s="65" t="s">
        <v>82</v>
      </c>
      <c r="AH23" s="65" t="s">
        <v>83</v>
      </c>
      <c r="AI23" s="65" t="s">
        <v>84</v>
      </c>
      <c r="AJ23" s="65" t="s">
        <v>85</v>
      </c>
      <c r="AK23" s="65" t="s">
        <v>86</v>
      </c>
      <c r="AL23" s="65" t="s">
        <v>87</v>
      </c>
      <c r="AM23" s="65" t="s">
        <v>88</v>
      </c>
      <c r="AN23" s="65" t="s">
        <v>89</v>
      </c>
      <c r="AO23" s="65" t="s">
        <v>90</v>
      </c>
      <c r="AP23" s="65" t="s">
        <v>91</v>
      </c>
      <c r="AQ23" s="65" t="s">
        <v>92</v>
      </c>
    </row>
    <row r="24" spans="1:43">
      <c r="B24" s="65" t="s">
        <v>124</v>
      </c>
      <c r="C24" s="65" t="s">
        <v>48</v>
      </c>
      <c r="E24" s="65" t="s">
        <v>125</v>
      </c>
      <c r="K24" s="65" t="s">
        <v>126</v>
      </c>
      <c r="L24" s="65" t="s">
        <v>127</v>
      </c>
      <c r="M24" s="65" t="s">
        <v>128</v>
      </c>
      <c r="N24" s="65" t="s">
        <v>129</v>
      </c>
      <c r="O24" s="65" t="s">
        <v>130</v>
      </c>
      <c r="P24" s="65" t="s">
        <v>131</v>
      </c>
      <c r="Q24" s="65" t="s">
        <v>78</v>
      </c>
      <c r="R24" s="65" t="s">
        <v>132</v>
      </c>
      <c r="S24" s="65" t="s">
        <v>133</v>
      </c>
      <c r="T24" s="65" t="s">
        <v>134</v>
      </c>
      <c r="U24" s="65" t="s">
        <v>213</v>
      </c>
      <c r="V24" s="65" t="s">
        <v>135</v>
      </c>
      <c r="W24" s="65" t="s">
        <v>136</v>
      </c>
      <c r="X24" s="65" t="s">
        <v>214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215</v>
      </c>
      <c r="AE24" s="65" t="s">
        <v>142</v>
      </c>
      <c r="AF24" s="65" t="s">
        <v>143</v>
      </c>
      <c r="AG24" s="65" t="s">
        <v>142</v>
      </c>
      <c r="AH24" s="65" t="s">
        <v>93</v>
      </c>
      <c r="AI24" s="65" t="s">
        <v>144</v>
      </c>
      <c r="AJ24" s="65" t="s">
        <v>78</v>
      </c>
      <c r="AK24" s="65" t="s">
        <v>94</v>
      </c>
      <c r="AL24" s="65" t="s">
        <v>137</v>
      </c>
      <c r="AM24" s="65" t="s">
        <v>138</v>
      </c>
      <c r="AN24" s="65" t="s">
        <v>145</v>
      </c>
      <c r="AO24" s="65" t="s">
        <v>146</v>
      </c>
      <c r="AP24" s="65" t="s">
        <v>147</v>
      </c>
      <c r="AQ24" s="65" t="s">
        <v>148</v>
      </c>
    </row>
    <row r="25" spans="1:43">
      <c r="B25" s="65" t="s">
        <v>149</v>
      </c>
      <c r="C25" s="65" t="s">
        <v>49</v>
      </c>
      <c r="E25" s="65" t="s">
        <v>150</v>
      </c>
      <c r="K25" s="65" t="s">
        <v>151</v>
      </c>
      <c r="L25" s="65" t="s">
        <v>152</v>
      </c>
      <c r="O25" s="65" t="s">
        <v>153</v>
      </c>
      <c r="Q25" s="65" t="s">
        <v>154</v>
      </c>
      <c r="R25" s="65" t="s">
        <v>155</v>
      </c>
      <c r="S25" s="65" t="s">
        <v>156</v>
      </c>
      <c r="T25" s="65" t="s">
        <v>157</v>
      </c>
      <c r="V25" s="65" t="s">
        <v>78</v>
      </c>
      <c r="Y25" s="65" t="s">
        <v>156</v>
      </c>
      <c r="Z25" s="65" t="s">
        <v>158</v>
      </c>
      <c r="AA25" s="65" t="s">
        <v>159</v>
      </c>
      <c r="AB25" s="65" t="s">
        <v>160</v>
      </c>
      <c r="AC25" s="65" t="s">
        <v>161</v>
      </c>
      <c r="AD25" s="65" t="s">
        <v>216</v>
      </c>
      <c r="AE25" s="65" t="s">
        <v>162</v>
      </c>
      <c r="AI25" s="65" t="s">
        <v>163</v>
      </c>
      <c r="AJ25" s="65" t="s">
        <v>164</v>
      </c>
      <c r="AK25" s="65" t="s">
        <v>165</v>
      </c>
    </row>
    <row r="26" spans="1:43">
      <c r="B26" s="65" t="s">
        <v>166</v>
      </c>
      <c r="C26" s="65" t="s">
        <v>50</v>
      </c>
      <c r="E26" s="65" t="s">
        <v>167</v>
      </c>
      <c r="K26" s="65" t="s">
        <v>168</v>
      </c>
      <c r="L26" s="65" t="s">
        <v>169</v>
      </c>
      <c r="O26" s="65" t="s">
        <v>170</v>
      </c>
      <c r="Q26" s="65" t="s">
        <v>171</v>
      </c>
      <c r="R26" s="65" t="s">
        <v>172</v>
      </c>
      <c r="S26" s="65" t="s">
        <v>173</v>
      </c>
      <c r="T26" s="65" t="s">
        <v>174</v>
      </c>
      <c r="V26" s="65" t="s">
        <v>78</v>
      </c>
      <c r="Y26" s="65" t="s">
        <v>173</v>
      </c>
      <c r="Z26" s="65" t="s">
        <v>175</v>
      </c>
      <c r="AA26" s="65" t="s">
        <v>176</v>
      </c>
      <c r="AB26" s="65" t="s">
        <v>177</v>
      </c>
      <c r="AC26" s="65" t="s">
        <v>178</v>
      </c>
      <c r="AD26" s="65" t="s">
        <v>217</v>
      </c>
      <c r="AE26" s="65" t="s">
        <v>179</v>
      </c>
      <c r="AJ26" s="65" t="s">
        <v>180</v>
      </c>
      <c r="AK26" s="65" t="s">
        <v>181</v>
      </c>
    </row>
    <row r="28" spans="1:43">
      <c r="AD28" s="65" t="s">
        <v>182</v>
      </c>
      <c r="AE28" s="65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806A-0F95-481F-BBB0-AB7443595FF1}">
  <dimension ref="A1:E15"/>
  <sheetViews>
    <sheetView workbookViewId="0"/>
  </sheetViews>
  <sheetFormatPr defaultRowHeight="15"/>
  <sheetData>
    <row r="1" spans="1:5">
      <c r="A1" s="65" t="s">
        <v>186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222</v>
      </c>
    </row>
    <row r="4" spans="1:5">
      <c r="A4" s="65" t="s">
        <v>0</v>
      </c>
      <c r="B4" s="65" t="s">
        <v>6</v>
      </c>
      <c r="C4" s="65" t="s">
        <v>223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104</v>
      </c>
    </row>
    <row r="14" spans="1:5">
      <c r="D14" s="65" t="s">
        <v>105</v>
      </c>
    </row>
    <row r="15" spans="1:5">
      <c r="D15" s="65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34F3-0E3F-4FBD-9B29-DC0967692B1D}">
  <dimension ref="A1:AT29"/>
  <sheetViews>
    <sheetView workbookViewId="0"/>
  </sheetViews>
  <sheetFormatPr defaultRowHeight="15"/>
  <sheetData>
    <row r="1" spans="1:46">
      <c r="A1" s="65" t="s">
        <v>212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V1" s="65" t="s">
        <v>18</v>
      </c>
      <c r="Y1" s="65" t="s">
        <v>7</v>
      </c>
      <c r="Z1" s="65" t="s">
        <v>7</v>
      </c>
      <c r="AA1" s="65" t="s">
        <v>18</v>
      </c>
      <c r="AB1" s="65" t="s">
        <v>18</v>
      </c>
      <c r="AC1" s="65" t="s">
        <v>18</v>
      </c>
      <c r="AJ1" s="65" t="s">
        <v>18</v>
      </c>
      <c r="AK1" s="65" t="s">
        <v>18</v>
      </c>
      <c r="AR1" s="65" t="s">
        <v>7</v>
      </c>
      <c r="AS1" s="65" t="s">
        <v>7</v>
      </c>
      <c r="AT1" s="65" t="s">
        <v>7</v>
      </c>
    </row>
    <row r="2" spans="1:46">
      <c r="A2" s="65" t="s">
        <v>7</v>
      </c>
      <c r="D2" s="65" t="s">
        <v>19</v>
      </c>
      <c r="E2" s="65" t="s">
        <v>108</v>
      </c>
    </row>
    <row r="3" spans="1:46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6">
      <c r="A4" s="65" t="s">
        <v>7</v>
      </c>
      <c r="C4" s="65" t="s">
        <v>11</v>
      </c>
      <c r="D4" s="65" t="s">
        <v>109</v>
      </c>
      <c r="E4" s="65" t="s">
        <v>110</v>
      </c>
      <c r="F4" s="65" t="s">
        <v>96</v>
      </c>
      <c r="G4" s="65" t="s">
        <v>25</v>
      </c>
      <c r="H4" s="65" t="s">
        <v>111</v>
      </c>
    </row>
    <row r="5" spans="1:46">
      <c r="A5" s="65" t="s">
        <v>7</v>
      </c>
      <c r="C5" s="65" t="s">
        <v>10</v>
      </c>
      <c r="D5" s="65" t="s">
        <v>112</v>
      </c>
      <c r="E5" s="65" t="s">
        <v>113</v>
      </c>
      <c r="F5" s="65" t="s">
        <v>96</v>
      </c>
      <c r="G5" s="65" t="s">
        <v>25</v>
      </c>
      <c r="H5" s="65" t="s">
        <v>111</v>
      </c>
      <c r="I5" s="65" t="s">
        <v>114</v>
      </c>
    </row>
    <row r="6" spans="1:46">
      <c r="A6" s="65" t="s">
        <v>7</v>
      </c>
      <c r="C6" s="65" t="s">
        <v>41</v>
      </c>
      <c r="D6" s="65" t="s">
        <v>115</v>
      </c>
      <c r="E6" s="65" t="s">
        <v>116</v>
      </c>
      <c r="F6" s="65" t="s">
        <v>96</v>
      </c>
      <c r="G6" s="65" t="s">
        <v>25</v>
      </c>
      <c r="H6" s="65" t="s">
        <v>111</v>
      </c>
      <c r="I6" s="65" t="s">
        <v>117</v>
      </c>
    </row>
    <row r="7" spans="1:46">
      <c r="A7" s="65" t="s">
        <v>7</v>
      </c>
    </row>
    <row r="8" spans="1:46">
      <c r="A8" s="65" t="s">
        <v>7</v>
      </c>
    </row>
    <row r="9" spans="1:46">
      <c r="A9" s="65" t="s">
        <v>7</v>
      </c>
    </row>
    <row r="10" spans="1:46">
      <c r="A10" s="65" t="s">
        <v>7</v>
      </c>
    </row>
    <row r="11" spans="1:46">
      <c r="A11" s="65" t="s">
        <v>7</v>
      </c>
      <c r="C11" s="65" t="s">
        <v>27</v>
      </c>
      <c r="E11" s="65" t="s">
        <v>118</v>
      </c>
    </row>
    <row r="12" spans="1:46">
      <c r="A12" s="65" t="s">
        <v>7</v>
      </c>
      <c r="C12" s="65" t="s">
        <v>28</v>
      </c>
      <c r="E12" s="65" t="s">
        <v>119</v>
      </c>
    </row>
    <row r="13" spans="1:46">
      <c r="A13" s="65" t="s">
        <v>7</v>
      </c>
      <c r="C13" s="65" t="s">
        <v>42</v>
      </c>
      <c r="E13" s="65" t="s">
        <v>120</v>
      </c>
    </row>
    <row r="14" spans="1:46">
      <c r="A14" s="65" t="s">
        <v>7</v>
      </c>
      <c r="C14" s="65" t="s">
        <v>39</v>
      </c>
      <c r="E14" s="65" t="s">
        <v>121</v>
      </c>
    </row>
    <row r="15" spans="1:46">
      <c r="A15" s="65" t="s">
        <v>7</v>
      </c>
      <c r="C15" s="65" t="s">
        <v>43</v>
      </c>
      <c r="E15" s="65" t="s">
        <v>122</v>
      </c>
    </row>
    <row r="16" spans="1:46">
      <c r="A16" s="65" t="s">
        <v>7</v>
      </c>
      <c r="C16" s="65" t="s">
        <v>44</v>
      </c>
      <c r="E16" s="65" t="s">
        <v>123</v>
      </c>
    </row>
    <row r="17" spans="1:43">
      <c r="A17" s="65" t="s">
        <v>7</v>
      </c>
    </row>
    <row r="18" spans="1:43">
      <c r="A18" s="65" t="s">
        <v>7</v>
      </c>
    </row>
    <row r="21" spans="1:43">
      <c r="K21" s="65" t="s">
        <v>53</v>
      </c>
    </row>
    <row r="23" spans="1:43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17</v>
      </c>
      <c r="W23" s="65" t="s">
        <v>79</v>
      </c>
      <c r="X23" s="65" t="s">
        <v>80</v>
      </c>
      <c r="Y23" s="65" t="s">
        <v>36</v>
      </c>
      <c r="Z23" s="65" t="s">
        <v>12</v>
      </c>
      <c r="AA23" s="65" t="s">
        <v>32</v>
      </c>
      <c r="AB23" s="65" t="s">
        <v>13</v>
      </c>
      <c r="AC23" s="65" t="s">
        <v>37</v>
      </c>
      <c r="AD23" s="65" t="s">
        <v>56</v>
      </c>
      <c r="AE23" s="65" t="s">
        <v>57</v>
      </c>
      <c r="AF23" s="65" t="s">
        <v>81</v>
      </c>
      <c r="AG23" s="65" t="s">
        <v>82</v>
      </c>
      <c r="AH23" s="65" t="s">
        <v>83</v>
      </c>
      <c r="AI23" s="65" t="s">
        <v>84</v>
      </c>
      <c r="AJ23" s="65" t="s">
        <v>85</v>
      </c>
      <c r="AK23" s="65" t="s">
        <v>86</v>
      </c>
      <c r="AL23" s="65" t="s">
        <v>87</v>
      </c>
      <c r="AM23" s="65" t="s">
        <v>88</v>
      </c>
      <c r="AN23" s="65" t="s">
        <v>89</v>
      </c>
      <c r="AO23" s="65" t="s">
        <v>90</v>
      </c>
      <c r="AP23" s="65" t="s">
        <v>91</v>
      </c>
      <c r="AQ23" s="65" t="s">
        <v>92</v>
      </c>
    </row>
    <row r="24" spans="1:43">
      <c r="B24" s="65" t="s">
        <v>124</v>
      </c>
      <c r="C24" s="65" t="s">
        <v>48</v>
      </c>
      <c r="E24" s="65" t="s">
        <v>125</v>
      </c>
      <c r="K24" s="65" t="s">
        <v>126</v>
      </c>
      <c r="L24" s="65" t="s">
        <v>127</v>
      </c>
      <c r="M24" s="65" t="s">
        <v>128</v>
      </c>
      <c r="N24" s="65" t="s">
        <v>129</v>
      </c>
      <c r="O24" s="65" t="s">
        <v>130</v>
      </c>
      <c r="P24" s="65" t="s">
        <v>131</v>
      </c>
      <c r="Q24" s="65" t="s">
        <v>78</v>
      </c>
      <c r="R24" s="65" t="s">
        <v>132</v>
      </c>
      <c r="S24" s="65" t="s">
        <v>133</v>
      </c>
      <c r="T24" s="65" t="s">
        <v>134</v>
      </c>
      <c r="U24" s="65" t="s">
        <v>213</v>
      </c>
      <c r="V24" s="65" t="s">
        <v>135</v>
      </c>
      <c r="W24" s="65" t="s">
        <v>136</v>
      </c>
      <c r="X24" s="65" t="s">
        <v>214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215</v>
      </c>
      <c r="AE24" s="65" t="s">
        <v>142</v>
      </c>
      <c r="AF24" s="65" t="s">
        <v>143</v>
      </c>
      <c r="AG24" s="65" t="s">
        <v>142</v>
      </c>
      <c r="AH24" s="65" t="s">
        <v>93</v>
      </c>
      <c r="AI24" s="65" t="s">
        <v>144</v>
      </c>
      <c r="AJ24" s="65" t="s">
        <v>78</v>
      </c>
      <c r="AK24" s="65" t="s">
        <v>94</v>
      </c>
      <c r="AL24" s="65" t="s">
        <v>137</v>
      </c>
      <c r="AM24" s="65" t="s">
        <v>138</v>
      </c>
      <c r="AN24" s="65" t="s">
        <v>145</v>
      </c>
      <c r="AO24" s="65" t="s">
        <v>146</v>
      </c>
      <c r="AP24" s="65" t="s">
        <v>147</v>
      </c>
      <c r="AQ24" s="65" t="s">
        <v>148</v>
      </c>
    </row>
    <row r="25" spans="1:43">
      <c r="A25" s="65" t="s">
        <v>184</v>
      </c>
      <c r="B25" s="65" t="s">
        <v>149</v>
      </c>
      <c r="C25" s="65" t="s">
        <v>48</v>
      </c>
      <c r="E25" s="65" t="s">
        <v>224</v>
      </c>
      <c r="K25" s="65" t="s">
        <v>188</v>
      </c>
      <c r="L25" s="65" t="s">
        <v>189</v>
      </c>
      <c r="M25" s="65" t="s">
        <v>151</v>
      </c>
      <c r="N25" s="65" t="s">
        <v>152</v>
      </c>
      <c r="O25" s="65" t="s">
        <v>153</v>
      </c>
      <c r="P25" s="65" t="s">
        <v>190</v>
      </c>
      <c r="Q25" s="65" t="s">
        <v>78</v>
      </c>
      <c r="R25" s="65" t="s">
        <v>154</v>
      </c>
      <c r="S25" s="65" t="s">
        <v>155</v>
      </c>
      <c r="T25" s="65" t="s">
        <v>157</v>
      </c>
      <c r="U25" s="65" t="s">
        <v>165</v>
      </c>
      <c r="V25" s="65" t="s">
        <v>191</v>
      </c>
      <c r="W25" s="65" t="s">
        <v>192</v>
      </c>
      <c r="X25" s="65" t="s">
        <v>219</v>
      </c>
      <c r="Y25" s="65" t="s">
        <v>156</v>
      </c>
      <c r="Z25" s="65" t="s">
        <v>158</v>
      </c>
      <c r="AA25" s="65" t="s">
        <v>159</v>
      </c>
      <c r="AB25" s="65" t="s">
        <v>160</v>
      </c>
      <c r="AC25" s="65" t="s">
        <v>161</v>
      </c>
      <c r="AD25" s="65" t="s">
        <v>216</v>
      </c>
      <c r="AE25" s="65" t="s">
        <v>162</v>
      </c>
      <c r="AF25" s="65" t="s">
        <v>193</v>
      </c>
      <c r="AG25" s="65" t="s">
        <v>162</v>
      </c>
      <c r="AH25" s="65" t="s">
        <v>93</v>
      </c>
      <c r="AI25" s="65" t="s">
        <v>163</v>
      </c>
      <c r="AJ25" s="65" t="s">
        <v>78</v>
      </c>
      <c r="AK25" s="65" t="s">
        <v>94</v>
      </c>
      <c r="AL25" s="65" t="s">
        <v>156</v>
      </c>
      <c r="AM25" s="65" t="s">
        <v>158</v>
      </c>
      <c r="AN25" s="65" t="s">
        <v>194</v>
      </c>
      <c r="AO25" s="65" t="s">
        <v>195</v>
      </c>
      <c r="AP25" s="65" t="s">
        <v>196</v>
      </c>
      <c r="AQ25" s="65" t="s">
        <v>197</v>
      </c>
    </row>
    <row r="26" spans="1:43">
      <c r="B26" s="65" t="s">
        <v>166</v>
      </c>
      <c r="C26" s="65" t="s">
        <v>49</v>
      </c>
      <c r="E26" s="65" t="s">
        <v>150</v>
      </c>
      <c r="K26" s="65" t="s">
        <v>168</v>
      </c>
      <c r="L26" s="65" t="s">
        <v>169</v>
      </c>
      <c r="O26" s="65" t="s">
        <v>170</v>
      </c>
      <c r="Q26" s="65" t="s">
        <v>171</v>
      </c>
      <c r="R26" s="65" t="s">
        <v>172</v>
      </c>
      <c r="S26" s="65" t="s">
        <v>173</v>
      </c>
      <c r="T26" s="65" t="s">
        <v>174</v>
      </c>
      <c r="V26" s="65" t="s">
        <v>78</v>
      </c>
      <c r="Y26" s="65" t="s">
        <v>173</v>
      </c>
      <c r="Z26" s="65" t="s">
        <v>175</v>
      </c>
      <c r="AA26" s="65" t="s">
        <v>176</v>
      </c>
      <c r="AB26" s="65" t="s">
        <v>177</v>
      </c>
      <c r="AC26" s="65" t="s">
        <v>178</v>
      </c>
      <c r="AD26" s="65" t="s">
        <v>217</v>
      </c>
      <c r="AE26" s="65" t="s">
        <v>179</v>
      </c>
      <c r="AI26" s="65" t="s">
        <v>198</v>
      </c>
      <c r="AJ26" s="65" t="s">
        <v>180</v>
      </c>
      <c r="AK26" s="65" t="s">
        <v>181</v>
      </c>
    </row>
    <row r="27" spans="1:43">
      <c r="B27" s="65" t="s">
        <v>199</v>
      </c>
      <c r="C27" s="65" t="s">
        <v>50</v>
      </c>
      <c r="E27" s="65" t="s">
        <v>167</v>
      </c>
      <c r="K27" s="65" t="s">
        <v>200</v>
      </c>
      <c r="L27" s="65" t="s">
        <v>201</v>
      </c>
      <c r="O27" s="65" t="s">
        <v>202</v>
      </c>
      <c r="Q27" s="65" t="s">
        <v>203</v>
      </c>
      <c r="R27" s="65" t="s">
        <v>204</v>
      </c>
      <c r="S27" s="65" t="s">
        <v>206</v>
      </c>
      <c r="T27" s="65" t="s">
        <v>205</v>
      </c>
      <c r="V27" s="65" t="s">
        <v>78</v>
      </c>
      <c r="Y27" s="65" t="s">
        <v>206</v>
      </c>
      <c r="Z27" s="65" t="s">
        <v>207</v>
      </c>
      <c r="AA27" s="65" t="s">
        <v>208</v>
      </c>
      <c r="AB27" s="65" t="s">
        <v>209</v>
      </c>
      <c r="AC27" s="65" t="s">
        <v>210</v>
      </c>
      <c r="AD27" s="65" t="s">
        <v>221</v>
      </c>
      <c r="AE27" s="65" t="s">
        <v>211</v>
      </c>
      <c r="AJ27" s="65" t="s">
        <v>225</v>
      </c>
      <c r="AK27" s="65" t="s">
        <v>220</v>
      </c>
    </row>
    <row r="29" spans="1:43">
      <c r="AD29" s="65" t="s">
        <v>226</v>
      </c>
      <c r="AE29" s="65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2024-12-05T09:47:58Z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