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2024\"/>
    </mc:Choice>
  </mc:AlternateContent>
  <xr:revisionPtr revIDLastSave="0" documentId="8_{7B15FC26-1D13-4ADD-A77D-6E4EBAAEF0B8}" xr6:coauthVersionLast="47" xr6:coauthVersionMax="47" xr10:uidLastSave="{00000000-0000-0000-0000-000000000000}"/>
  <bookViews>
    <workbookView xWindow="-120" yWindow="-120" windowWidth="38640" windowHeight="212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6" sheetId="30" state="veryHidden" r:id="rId9"/>
    <sheet name="Sheet7" sheetId="31" state="veryHidden" r:id="rId10"/>
  </sheets>
  <definedNames>
    <definedName name="_xlnm._FilterDatabase" localSheetId="1" hidden="1">Data!$K$23:$AN$26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U24" i="2"/>
  <c r="X24" i="2"/>
  <c r="Y24" i="2"/>
  <c r="Z24" i="2"/>
  <c r="AA24" i="2"/>
  <c r="AC24" i="2"/>
  <c r="AE24" i="2"/>
  <c r="AH24" i="2"/>
  <c r="AI24" i="2"/>
  <c r="E25" i="2"/>
  <c r="K25" i="2"/>
  <c r="L25" i="2"/>
  <c r="O25" i="2"/>
  <c r="Q25" i="2"/>
  <c r="R25" i="2"/>
  <c r="S25" i="2"/>
  <c r="T25" i="2"/>
  <c r="Y25" i="2"/>
  <c r="Z25" i="2"/>
  <c r="AA25" i="2"/>
  <c r="AB25" i="2"/>
  <c r="AC25" i="2"/>
  <c r="AE25" i="2"/>
  <c r="AF25" i="2"/>
  <c r="AG25" i="2"/>
  <c r="E26" i="2"/>
  <c r="K26" i="2"/>
  <c r="L26" i="2"/>
  <c r="O26" i="2"/>
  <c r="Q26" i="2"/>
  <c r="R26" i="2"/>
  <c r="S26" i="2"/>
  <c r="T26" i="2"/>
  <c r="Y26" i="2"/>
  <c r="Z26" i="2"/>
  <c r="AA26" i="2"/>
  <c r="AB26" i="2"/>
  <c r="AC26" i="2"/>
  <c r="AF26" i="2"/>
  <c r="AG26" i="2"/>
  <c r="D5" i="1"/>
  <c r="B9" i="17"/>
  <c r="B8" i="17"/>
  <c r="B7" i="17"/>
  <c r="E14" i="2"/>
  <c r="H6" i="2"/>
  <c r="H5" i="2"/>
  <c r="H4" i="2"/>
  <c r="E2" i="2"/>
  <c r="D15" i="1"/>
  <c r="C13" i="1" s="1"/>
  <c r="E16" i="2" s="1"/>
  <c r="D14" i="1"/>
  <c r="D13" i="1"/>
  <c r="C12" i="1"/>
  <c r="E15" i="2" s="1"/>
  <c r="C11" i="1"/>
  <c r="C10" i="1"/>
  <c r="E13" i="2" s="1"/>
  <c r="C9" i="1"/>
  <c r="E11" i="2" s="1"/>
  <c r="C8" i="1"/>
  <c r="C5" i="1"/>
  <c r="E12" i="2" s="1"/>
  <c r="C4" i="1"/>
  <c r="C3" i="1"/>
  <c r="D5" i="2" l="1"/>
  <c r="I5" i="2"/>
  <c r="E5" i="2" s="1"/>
  <c r="D6" i="2"/>
  <c r="I6" i="2"/>
  <c r="D4" i="2"/>
  <c r="E4" i="2" s="1"/>
  <c r="E6" i="2" l="1"/>
  <c r="B25" i="2"/>
  <c r="B26" i="2"/>
  <c r="B24" i="2"/>
</calcChain>
</file>

<file path=xl/sharedStrings.xml><?xml version="1.0" encoding="utf-8"?>
<sst xmlns="http://schemas.openxmlformats.org/spreadsheetml/2006/main" count="992" uniqueCount="289">
  <si>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</si>
  <si>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</si>
  <si>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</si>
  <si>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</si>
  <si>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</si>
  <si>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</si>
  <si>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</si>
  <si>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</si>
  <si>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</si>
  <si>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</si>
  <si>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</si>
  <si>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</si>
  <si>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</si>
  <si>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</si>
  <si>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</si>
  <si>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</si>
  <si>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</si>
  <si>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</si>
  <si>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</si>
  <si>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</si>
  <si>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</si>
  <si>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</si>
  <si>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</si>
  <si>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</si>
  <si>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</si>
  <si>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</si>
  <si>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</si>
  <si>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</si>
  <si>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</si>
  <si>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</si>
  <si>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</si>
  <si>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</si>
  <si>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</si>
  <si>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</si>
  <si>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</si>
  <si>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</si>
  <si>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</si>
  <si>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</si>
  <si>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</si>
  <si>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</si>
  <si>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</si>
  <si>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</si>
  <si>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</si>
  <si>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</si>
  <si>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</si>
  <si>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</si>
  <si>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</si>
  <si>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</si>
  <si>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</si>
  <si>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</si>
  <si>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</si>
  <si>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</si>
  <si>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</si>
  <si>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</si>
  <si>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</si>
  <si>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</si>
  <si>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</si>
  <si>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</si>
  <si>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</si>
  <si>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</si>
  <si>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</si>
  <si>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</si>
  <si>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</si>
  <si>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</si>
  <si>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</si>
  <si>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</si>
  <si>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</si>
  <si>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</si>
  <si>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</si>
  <si>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</si>
  <si>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</si>
  <si>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</si>
  <si>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</si>
  <si>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</si>
  <si>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</si>
  <si>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</si>
  <si>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</si>
  <si>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</si>
  <si>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</si>
  <si>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</si>
  <si>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</si>
  <si>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</si>
  <si>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</si>
  <si>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</si>
  <si>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</si>
  <si>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</si>
  <si>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</si>
  <si>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</si>
  <si>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</si>
  <si>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</si>
  <si>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</si>
  <si>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</si>
  <si>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</si>
  <si>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</si>
  <si>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</si>
  <si>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</si>
  <si>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</si>
  <si>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</si>
  <si>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</si>
  <si>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</si>
  <si>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</si>
  <si>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</si>
  <si>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</si>
  <si>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</si>
  <si>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</si>
  <si>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</si>
  <si>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</si>
  <si>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</si>
  <si>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</si>
  <si>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</si>
  <si>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</si>
  <si>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</si>
  <si>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</si>
  <si>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</si>
  <si>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</si>
  <si>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</si>
  <si>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</si>
  <si>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</si>
  <si>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</si>
  <si>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</si>
  <si>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</si>
  <si>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</si>
  <si>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</si>
  <si>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</si>
  <si>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</si>
  <si>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</si>
  <si>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</si>
  <si>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</si>
  <si>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</si>
  <si>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</si>
  <si>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</si>
  <si>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</si>
  <si>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</si>
  <si>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</si>
  <si>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</si>
  <si>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</si>
  <si>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</si>
  <si>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</si>
  <si>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</si>
  <si>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</si>
  <si>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</si>
  <si>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</si>
  <si>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</si>
  <si>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</si>
  <si>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</si>
  <si>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</si>
  <si>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</si>
  <si>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</si>
  <si>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</si>
  <si>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</si>
  <si>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</si>
  <si>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</si>
  <si>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</si>
  <si>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</si>
  <si>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</si>
  <si>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</si>
  <si>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</si>
  <si>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</si>
  <si>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</si>
  <si>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</si>
  <si>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</si>
  <si>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</si>
  <si>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</si>
  <si>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</si>
  <si>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</si>
  <si>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</si>
  <si>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</si>
  <si>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</si>
  <si>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</si>
  <si>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</si>
  <si>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</si>
  <si>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</si>
  <si>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</si>
  <si>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</si>
  <si>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</si>
  <si>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</si>
  <si>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</si>
  <si>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</si>
  <si>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</si>
  <si>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</si>
  <si>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</si>
  <si>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</si>
  <si>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</si>
  <si>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</si>
  <si>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</t>
  </si>
  <si>
    <t>Auto+Hide+HideSheet+Formulas=Sheet6,Sheet2,Sheet3</t>
  </si>
  <si>
    <t>Auto+Hide+HideSheet+Formulas=Sheet6,Sheet2,Sheet3+FormulasOnly</t>
  </si>
  <si>
    <t>Auto+Hide+Values+Formulas=Sheet7,Sheet4,Sheet5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</si>
  <si>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</si>
  <si>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</si>
  <si>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</si>
  <si>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</si>
  <si>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</si>
  <si>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</si>
  <si>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</si>
  <si>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</si>
  <si>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</si>
  <si>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</si>
  <si>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</si>
  <si>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</si>
  <si>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</si>
  <si>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</si>
  <si>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</si>
  <si>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</si>
  <si>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</si>
  <si>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</si>
  <si>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</si>
  <si>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</si>
  <si>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</si>
  <si>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</si>
  <si>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</si>
  <si>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</si>
  <si>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</si>
  <si>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</si>
  <si>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</si>
  <si>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</si>
  <si>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</si>
  <si>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</si>
  <si>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</si>
  <si>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</si>
  <si>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=IFERROR(NF($E27,"DocDate"),"-")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</si>
  <si>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</si>
  <si>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</si>
  <si>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</si>
  <si>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</si>
  <si>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</si>
  <si>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</si>
  <si>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</si>
  <si>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</si>
  <si>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</si>
  <si>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</si>
  <si>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</si>
  <si>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</si>
  <si>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=IF(K28="","Hide","Show")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</si>
  <si>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</si>
  <si>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</si>
  <si>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</si>
  <si>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</si>
  <si>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</si>
  <si>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=IFERROR(NF($E28,"U_CUSTREF"),"-")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</si>
  <si>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</si>
  <si>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</si>
  <si>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</si>
  <si>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</si>
  <si>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</si>
  <si>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</si>
  <si>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=IFERROR(NF($E28,"ADDRESS2"),"-")</t>
  </si>
  <si>
    <t>=IF(K29="","Hide","Show")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</si>
  <si>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</si>
  <si>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</si>
  <si>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</si>
  <si>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</si>
  <si>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</si>
  <si>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=IFERROR(NF($E29,"U_CUSTREF"),"-")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</si>
  <si>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</si>
  <si>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</si>
  <si>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</si>
  <si>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</si>
  <si>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</si>
  <si>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=IFERROR(NF($E29,"LINETOTAL"),"-")</t>
  </si>
  <si>
    <t>Auto+Hide+Values+Formulas=Sheet7,Sheet4,Sheet5+FormulasOnly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</si>
  <si>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</si>
  <si>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</si>
  <si>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</si>
  <si>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</si>
  <si>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</si>
  <si>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</si>
  <si>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=SUM(N25-V25)</t>
  </si>
  <si>
    <t>=SUM(N26-V26)</t>
  </si>
  <si>
    <t>=IFERROR(NF($E27,"U_PONO"),"-")</t>
  </si>
  <si>
    <t>=SUM(N27-V27)</t>
  </si>
  <si>
    <t>=IFERROR(AE27/AB27,0)</t>
  </si>
  <si>
    <t>=IFERROR(NF($E28,"U_PONO"),"-")</t>
  </si>
  <si>
    <t>=IFERROR(AE28/AB28,0)</t>
  </si>
  <si>
    <t>=IFERROR(NF($E29,"U_PONO"),"-")</t>
  </si>
  <si>
    <t>=IFERROR(AE29/AB29,0)</t>
  </si>
  <si>
    <t>="01/09/2024"</t>
  </si>
  <si>
    <t>="30/09/2024"</t>
  </si>
  <si>
    <t>="""UICACS"","""",""SQL="",""2=DOCNUM"",""33036468"",""14=CUSTREF"",""4520820960"",""14=U_CUSTREF"",""4520820960"",""15=DOCDATE"",""17/9/2024"",""15=TAXDATE"",""17/9/2024"",""14=CARDCODE"",""CN0097-SGD"",""14=CARDNAME"",""NATIONAL UNIVERSITY HOSPITAL(SINGAPORE) PTE. LTD."",""14=ITEMCODE"",""MS"&amp;"C5E-01412GLP"",""14=ITEMNAME"",""MS VISUAL STUDIO PROFESSIONAL 2022 SLNG"",""10=QUANTITY"",""3.000000"",""14=U_PONO"",""ESU952553"",""15=U_PODATE"",""16/9/2024"",""10=U_TLINTCOS"",""0.000000"",""2=SLPCODE"",""101"",""14=SLPNAME"",""E0001-MM"",""14=MEMO"",""MELIZA MARQUEZ"",""14=CONTACTNAM"&amp;"E"",""E-INVOICE (AP DIRECT)"",""10=LINETOTAL"",""1345.170000"",""14=U_ENR"","""",""14=U_MSENR"",""S7138270"",""14=U_MSPCN"",""AB57EDFE"",""14=ADDRESS2"",""Microbiology Lab in Dept of Laboratory Medic_x000D_NUH Main Building, 5 LOWER KENT RIDGE ROAD,- LEVEL 3  SINGAPRE 119074_x000D_CARLA L"&amp;"OUISE MORENO_x000D_TEL: 6772 4610_x000D_FAX: _x000D_EMAIL: carla_moreno@nuhs.edu.sg"""</t>
  </si>
  <si>
    <t>="""UICACS"","""",""SQL="",""2=DOCNUM"",""33036471"",""14=CUSTREF"",""9451013760"",""14=U_CUSTREF"",""9451013760"",""15=DOCDATE"",""17/9/2024"",""15=TAXDATE"",""17/9/2024"",""14=CARDCODE"",""CA0216-SGD"",""14=CARDNAME"",""AGENCY FOR INTEGRATED CARE PTE. LTD."",""14=ITEMCODE"",""MS7NQ-00300GLP"""&amp;",""14=ITEMNAME"",""MS SQL SERVER STANDARD CORE SLNG LSA 2L"",""10=QUANTITY"",""2.000000"",""14=U_PONO"",""952539"",""15=U_PODATE"",""16/9/2024"",""10=U_TLINTCOS"",""0.000000"",""2=SLPCODE"",""132"",""14=SLPNAME"",""E0001-CS"",""14=MEMO"",""WENDY KUM CHIOU SZE"",""14=CONTACTNAME"",""YVONNE "&amp;"YAP YEN WUN"",""10=LINETOTAL"",""10884.300000"",""14=U_ENR"","""",""14=U_MSENR"",""S7138270"",""14=U_MSPCN"",""A807846F"",""14=ADDRESS2"",""YVONNE YAP YEN WUN_x000D_AGENCY FOR INTEGRATED CARE PTE. LTD. 5 MAXWELL ROAD, #10-00 TOWER BLOCK, MND COMPLEX SINGAPORE 069110_x000D_YVONNE YAP YEN"&amp;" WUN_x000D_TEL: 91446959_x000D_FAX: _x000D_EMAIL: YVONNE.YAP@SYNAPXE.SG"""</t>
  </si>
  <si>
    <t>="""UICACS"","""",""SQL="",""2=DOCNUM"",""33036550"",""14=CUSTREF"",""8711176720"",""14=U_CUSTREF"",""8711176720"",""15=DOCDATE"",""26/9/2024"",""15=TAXDATE"",""26/9/2024"",""14=CARDCODE"",""CN0384-SGD"",""14=CARDNAME"",""NG TENG FONG GENERAL HOSPITAL"",""14=ITEMCODE"",""MS7NQ-00300GLP"",""14=IT"&amp;"EMNAME"",""MS SQL SERVER STANDARD CORE SLNG LSA 2L"",""10=QUANTITY"",""2.000000"",""14=U_PONO"",""ESU952718"",""15=U_PODATE"",""25/9/2024"",""10=U_TLINTCOS"",""0.000000"",""2=SLPCODE"",""101"",""14=SLPNAME"",""E0001-MM"",""14=MEMO"",""MELIZA MARQUEZ"",""14=CONTACTNAME"",""mmd_receiving_nt"&amp;"fgh@nuhs.edu.sg"",""10=LINETOTAL"",""11217.360000"",""14=U_ENR"","""",""14=U_MSENR"",""S7138270"",""14=U_MSPCN"",""BB5B28CB"",""14=ADDRESS2"",""Toh Jia Min_x000D_NG TENG FONG GENERAL HOSPITAL NO 1 JURONG EAST STREET 21  SINGAPORE 609606_x000D_Toh Jia Min_x000D_TEL: 9146 2582_x000D_FAX: _x000D_EMAIL:"""</t>
  </si>
  <si>
    <t>=IFERROR(NF($E28,"U_PODATE"),"-")</t>
  </si>
  <si>
    <t>=IFERROR(NF($E29,"U_PODATE"),"-")</t>
  </si>
  <si>
    <t>=SUBTOTAL(9,AD24:AD30)</t>
  </si>
  <si>
    <t>=SUBTOTAL(9,AE24:AE30)</t>
  </si>
  <si>
    <t>SA ReNEWAL</t>
  </si>
  <si>
    <t>31.03.2027</t>
  </si>
  <si>
    <t>01.10.2024</t>
  </si>
  <si>
    <t>PO RECEIVE ON 1/8/2024. CAN ONLY LOAD 1ST WEEK SEP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</si>
</sst>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68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top"/>
    </xf>
    <xf numFmtId="167" fontId="13" fillId="0" borderId="0" xfId="0" applyNumberFormat="1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/>
    <xf numFmtId="40" fontId="12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0" borderId="0" xfId="0" quotePrefix="1"/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185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"01/09/2024"</f>
        <v>01/09/2024</v>
      </c>
    </row>
    <row r="4" spans="1:6">
      <c r="A4" s="1" t="s">
        <v>0</v>
      </c>
      <c r="B4" s="4" t="s">
        <v>6</v>
      </c>
      <c r="C4" s="5" t="str">
        <f>"30/09/2024"</f>
        <v>30/09/2024</v>
      </c>
    </row>
    <row r="5" spans="1:6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01/Sep/2024..30/Sep/2024</v>
      </c>
    </row>
    <row r="9" spans="1:6">
      <c r="A9" s="1" t="s">
        <v>9</v>
      </c>
      <c r="C9" s="3" t="str">
        <f>TEXT($C$3,"yyyyMMdd") &amp; ".." &amp; TEXT($C$4,"yyyyMMdd")</f>
        <v>20240901..20240930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35"/>
  <sheetViews>
    <sheetView tabSelected="1" topLeftCell="W21" zoomScale="85" zoomScaleNormal="85" workbookViewId="0">
      <selection activeCell="AB30" sqref="AB30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21" bestFit="1" customWidth="1"/>
    <col min="12" max="12" width="6.28515625" style="21" bestFit="1" customWidth="1"/>
    <col min="13" max="13" width="10.7109375" style="4" customWidth="1"/>
    <col min="14" max="14" width="10.7109375" style="21" customWidth="1"/>
    <col min="15" max="15" width="17.28515625" style="17" bestFit="1" customWidth="1"/>
    <col min="16" max="16" width="7.42578125" style="17" customWidth="1"/>
    <col min="17" max="17" width="7.28515625" style="4" customWidth="1"/>
    <col min="18" max="18" width="11.85546875" style="4" bestFit="1" customWidth="1"/>
    <col min="19" max="19" width="51.42578125" style="4" bestFit="1" customWidth="1"/>
    <col min="20" max="20" width="15.140625" style="3" bestFit="1" customWidth="1"/>
    <col min="21" max="21" width="15.140625" style="3" customWidth="1"/>
    <col min="22" max="22" width="10.7109375" style="3" bestFit="1" customWidth="1"/>
    <col min="23" max="23" width="10.85546875" style="4" bestFit="1" customWidth="1"/>
    <col min="24" max="24" width="17.85546875" style="4" customWidth="1"/>
    <col min="25" max="25" width="9.140625" style="4" hidden="1" customWidth="1"/>
    <col min="26" max="26" width="17.7109375" style="4" hidden="1" customWidth="1"/>
    <col min="27" max="27" width="22.42578125" style="4" bestFit="1" customWidth="1"/>
    <col min="28" max="28" width="10.5703125" style="4" bestFit="1" customWidth="1"/>
    <col min="29" max="29" width="34.5703125" style="19" bestFit="1" customWidth="1"/>
    <col min="30" max="30" width="8.5703125" style="4" customWidth="1"/>
    <col min="31" max="31" width="9.7109375" style="4" customWidth="1"/>
    <col min="32" max="32" width="10.7109375" style="4" bestFit="1" customWidth="1"/>
    <col min="33" max="33" width="18.28515625" style="4" bestFit="1" customWidth="1"/>
    <col min="34" max="34" width="10.5703125" style="4" bestFit="1" customWidth="1"/>
    <col min="35" max="35" width="26.42578125" style="38" customWidth="1"/>
    <col min="36" max="36" width="33.5703125" style="38" customWidth="1"/>
    <col min="37" max="37" width="37.140625" style="4" customWidth="1"/>
    <col min="38" max="38" width="18.42578125" style="21" customWidth="1"/>
    <col min="39" max="39" width="19" style="21" customWidth="1"/>
    <col min="40" max="40" width="20" style="21" hidden="1" customWidth="1"/>
    <col min="41" max="42" width="9.28515625" style="4" hidden="1" customWidth="1"/>
    <col min="43" max="16384" width="9.28515625" style="4"/>
  </cols>
  <sheetData>
    <row r="1" spans="1:42" s="1" customFormat="1" hidden="1">
      <c r="A1" s="1" t="s">
        <v>187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2"/>
      <c r="V1" s="2" t="s">
        <v>18</v>
      </c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F1" s="1" t="s">
        <v>18</v>
      </c>
      <c r="AG1" s="1" t="s">
        <v>18</v>
      </c>
      <c r="AI1" s="37"/>
      <c r="AJ1" s="37"/>
      <c r="AL1" s="22"/>
      <c r="AM1" s="22"/>
      <c r="AN1" s="22" t="s">
        <v>7</v>
      </c>
      <c r="AO1" s="1" t="s">
        <v>7</v>
      </c>
      <c r="AP1" s="1" t="s">
        <v>7</v>
      </c>
    </row>
    <row r="2" spans="1:42" hidden="1">
      <c r="A2" s="1" t="s">
        <v>7</v>
      </c>
      <c r="D2" s="4" t="s">
        <v>19</v>
      </c>
      <c r="E2" s="4" t="str">
        <f>Option!$C$2</f>
        <v>UICACS</v>
      </c>
    </row>
    <row r="3" spans="1:42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2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65" t="s">
        <v>96</v>
      </c>
      <c r="G4" s="4" t="s">
        <v>25</v>
      </c>
      <c r="H4" s="4" t="str">
        <f>" ORDER BY DOCNUM, DOCDATE"</f>
        <v xml:space="preserve"> ORDER BY DOCNUM, DOCDATE</v>
      </c>
    </row>
    <row r="5" spans="1:42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65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2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65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2" hidden="1">
      <c r="A7" s="1" t="s">
        <v>7</v>
      </c>
    </row>
    <row r="8" spans="1:42" hidden="1">
      <c r="A8" s="1" t="s">
        <v>7</v>
      </c>
      <c r="K8" s="45"/>
    </row>
    <row r="9" spans="1:42" hidden="1">
      <c r="A9" s="1" t="s">
        <v>7</v>
      </c>
      <c r="K9" s="45"/>
    </row>
    <row r="10" spans="1:42" hidden="1">
      <c r="A10" s="1" t="s">
        <v>7</v>
      </c>
    </row>
    <row r="11" spans="1:42" hidden="1">
      <c r="A11" s="1" t="s">
        <v>7</v>
      </c>
      <c r="C11" s="4" t="s">
        <v>27</v>
      </c>
      <c r="E11" s="4" t="str">
        <f>Option!$C$9</f>
        <v>20240901..20240930</v>
      </c>
      <c r="K11" s="45"/>
    </row>
    <row r="12" spans="1:42" hidden="1">
      <c r="A12" s="1" t="s">
        <v>7</v>
      </c>
      <c r="C12" s="4" t="s">
        <v>28</v>
      </c>
      <c r="E12" s="4" t="str">
        <f>Option!$C$5</f>
        <v>*</v>
      </c>
      <c r="K12" s="45"/>
    </row>
    <row r="13" spans="1:42" hidden="1">
      <c r="A13" s="1" t="s">
        <v>7</v>
      </c>
      <c r="C13" s="4" t="s">
        <v>42</v>
      </c>
      <c r="E13" s="4" t="str">
        <f>Option!$C$10</f>
        <v>'S7138270','7138270' ,'s7138270'</v>
      </c>
      <c r="K13" s="45"/>
    </row>
    <row r="14" spans="1:42" hidden="1">
      <c r="A14" s="1" t="s">
        <v>7</v>
      </c>
      <c r="C14" s="4" t="s">
        <v>39</v>
      </c>
      <c r="E14" s="4" t="str">
        <f>Option!$C$11</f>
        <v>'S7138270','7138270' ,'s7138270'</v>
      </c>
      <c r="K14" s="45"/>
    </row>
    <row r="15" spans="1:42" hidden="1">
      <c r="A15" s="1" t="s">
        <v>7</v>
      </c>
      <c r="C15" s="4" t="s">
        <v>43</v>
      </c>
      <c r="E15" s="4" t="str">
        <f>Option!$C$12</f>
        <v>'MS'</v>
      </c>
      <c r="AG15" s="15"/>
    </row>
    <row r="16" spans="1:42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7" hidden="1">
      <c r="A17" s="1" t="s">
        <v>7</v>
      </c>
    </row>
    <row r="18" spans="1:47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U18" s="28"/>
      <c r="V18" s="28"/>
      <c r="AC18" s="29"/>
      <c r="AI18" s="39"/>
      <c r="AJ18" s="39"/>
      <c r="AL18" s="26"/>
      <c r="AM18" s="26"/>
      <c r="AN18" s="26"/>
    </row>
    <row r="20" spans="1:47" ht="15.75">
      <c r="K20" s="20"/>
      <c r="L20" s="20"/>
      <c r="M20" s="46"/>
      <c r="N20" s="20"/>
      <c r="O20" s="20"/>
      <c r="P20" s="20"/>
      <c r="Q20" s="20"/>
      <c r="R20" s="20"/>
      <c r="S20" s="20"/>
      <c r="T20" s="23"/>
      <c r="U20" s="23"/>
      <c r="V20" s="23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</row>
    <row r="21" spans="1:47" s="43" customFormat="1" ht="18.75">
      <c r="A21" s="42"/>
      <c r="B21" s="42"/>
      <c r="I21" s="44"/>
      <c r="K21" s="67" t="s">
        <v>53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</row>
    <row r="22" spans="1:47" ht="15.75">
      <c r="K22" s="20"/>
      <c r="L22" s="20"/>
      <c r="M22" s="46"/>
      <c r="N22" s="20"/>
      <c r="O22" s="20"/>
      <c r="P22" s="20"/>
      <c r="Q22" s="20"/>
      <c r="R22" s="20"/>
      <c r="S22" s="20"/>
      <c r="T22" s="23"/>
      <c r="U22" s="23"/>
      <c r="V22" s="23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</row>
    <row r="23" spans="1:47" s="55" customFormat="1" ht="47.25">
      <c r="A23" s="54"/>
      <c r="B23" s="54"/>
      <c r="E23" s="56" t="s">
        <v>29</v>
      </c>
      <c r="I23" s="57"/>
      <c r="K23" s="50" t="s">
        <v>75</v>
      </c>
      <c r="L23" s="50" t="s">
        <v>76</v>
      </c>
      <c r="M23" s="50" t="s">
        <v>14</v>
      </c>
      <c r="N23" s="50" t="s">
        <v>16</v>
      </c>
      <c r="O23" s="58" t="s">
        <v>30</v>
      </c>
      <c r="P23" s="49" t="s">
        <v>33</v>
      </c>
      <c r="Q23" s="49" t="s">
        <v>77</v>
      </c>
      <c r="R23" s="50" t="s">
        <v>31</v>
      </c>
      <c r="S23" s="49" t="s">
        <v>38</v>
      </c>
      <c r="T23" s="49" t="s">
        <v>34</v>
      </c>
      <c r="U23" s="50" t="s">
        <v>17</v>
      </c>
      <c r="V23" s="50" t="s">
        <v>17</v>
      </c>
      <c r="W23" s="50" t="s">
        <v>79</v>
      </c>
      <c r="X23" s="52" t="s">
        <v>80</v>
      </c>
      <c r="Y23" s="52" t="s">
        <v>36</v>
      </c>
      <c r="Z23" s="59" t="s">
        <v>12</v>
      </c>
      <c r="AA23" s="59" t="s">
        <v>32</v>
      </c>
      <c r="AB23" s="49" t="s">
        <v>13</v>
      </c>
      <c r="AC23" s="49" t="s">
        <v>37</v>
      </c>
      <c r="AD23" s="49" t="s">
        <v>83</v>
      </c>
      <c r="AE23" s="50" t="s">
        <v>84</v>
      </c>
      <c r="AF23" s="49" t="s">
        <v>85</v>
      </c>
      <c r="AG23" s="49" t="s">
        <v>86</v>
      </c>
      <c r="AH23" s="52" t="s">
        <v>87</v>
      </c>
      <c r="AI23" s="53" t="s">
        <v>88</v>
      </c>
      <c r="AJ23" s="53" t="s">
        <v>89</v>
      </c>
      <c r="AK23" s="53" t="s">
        <v>90</v>
      </c>
      <c r="AL23" s="53" t="s">
        <v>91</v>
      </c>
      <c r="AM23" s="53" t="s">
        <v>92</v>
      </c>
      <c r="AN23" s="53"/>
    </row>
    <row r="24" spans="1:47">
      <c r="B24" s="1" t="str">
        <f>IF(K24="","Hide","Show")</f>
        <v>Show</v>
      </c>
      <c r="C24" s="4" t="s">
        <v>48</v>
      </c>
      <c r="E24" s="12" t="str">
        <f>"""UICACS"","""",""SQL="",""2=DOCNUM"",""33036384"",""14=CUSTREF"",""4510584896"",""14=U_CUSTREF"",""4510584896"",""15=DOCDATE"",""3/9/2024"",""15=TAXDATE"",""3/9/2024"",""14=CARDCODE"",""CT0005-SGD"",""14=CARDNAME"",""TAN TOCK SENG HOSPITAL PTE LTD"",""14=ITEMCODE"",""MS7NQ-00301GLP"",""14=ITE"&amp;"MNAME"",""MS SQL SERVER STANDARD CORE SLNG SA 2L"",""10=QUANTITY"",""6.000000"",""14=U_PONO"",""951735"",""15=U_PODATE"",""1/8/2024"",""10=U_TLINTCOS"",""0.000000"",""2=SLPCODE"",""132"",""14=SLPNAME"",""E0001-CS"",""14=MEMO"",""WENDY KUM CHIOU SZE"",""14=CONTACTNAME"",""E-INVOICE (AP DIR"&amp;"ECT)"",""10=LINETOTAL"",""13460.880000"",""14=U_ENR"","""",""14=U_MSENR"",""S7138270"",""14=U_MSPCN"",""45018483"",""14=ADDRESS2"",""KAM CHUEN FOK_x000D_TAN TOCK SENG HOSPITAL PTE LTD 11 JALAN TAN TOCK SENG  SINGAPORE 308433_x000D_KAM CHUEN FOK /CONNIE CHEN_x000D_TEL: _x000D_FAX: connie_chen@ttsh.c"&amp;"om.sg_x000D_EMAIL: kam_chuen_fok@ttsh.com.sg"""</f>
        <v>"UICACS","","SQL=","2=DOCNUM","33036384","14=CUSTREF","4510584896","14=U_CUSTREF","4510584896","15=DOCDATE","3/9/2024","15=TAXDATE","3/9/2024","14=CARDCODE","CT0005-SGD","14=CARDNAME","TAN TOCK SENG HOSPITAL PTE LTD","14=ITEMCODE","MS7NQ-00301GLP","14=ITEMNAME","MS SQL SERVER STANDARD CORE SLNG SA 2L","10=QUANTITY","6.000000","14=U_PONO","951735","15=U_PODATE","1/8/2024","10=U_TLINTCOS","0.000000","2=SLPCODE","132","14=SLPNAME","E0001-CS","14=MEMO","WENDY KUM CHIOU SZE","14=CONTACTNAME","E-INVOICE (AP DIRECT)","10=LINETOTAL","13460.880000","14=U_ENR","","14=U_MSENR","S7138270","14=U_MSPCN","45018483","14=ADDRESS2","KAM CHUEN FOK_x000D_TAN TOCK SENG HOSPITAL PTE LTD 11 JALAN TAN TOCK SENG  SINGAPORE 308433_x000D_KAM CHUEN FOK /CONNIE CHEN_x000D_TEL: _x000D_FAX: connie_chen@ttsh.com.sg_x000D_EMAIL: kam_chuen_fok@ttsh.com.sg"</v>
      </c>
      <c r="K24" s="21">
        <f>MONTH(N24)</f>
        <v>9</v>
      </c>
      <c r="L24" s="21">
        <f>YEAR(N24)</f>
        <v>2024</v>
      </c>
      <c r="M24" s="21">
        <v>33036384</v>
      </c>
      <c r="N24" s="41">
        <v>45538</v>
      </c>
      <c r="O24" s="21" t="str">
        <f>"S7138270"</f>
        <v>S7138270</v>
      </c>
      <c r="P24" s="4" t="str">
        <f>"45018483"</f>
        <v>45018483</v>
      </c>
      <c r="Q24" s="4" t="s">
        <v>78</v>
      </c>
      <c r="R24" s="4" t="str">
        <f>"CT0005-SGD"</f>
        <v>CT0005-SGD</v>
      </c>
      <c r="S24" s="4" t="str">
        <f>"TAN TOCK SENG HOSPITAL PTE LTD"</f>
        <v>TAN TOCK SENG HOSPITAL PTE LTD</v>
      </c>
      <c r="T24" s="3" t="str">
        <f>"4510584896"</f>
        <v>4510584896</v>
      </c>
      <c r="U24" s="3" t="str">
        <f>"951735"</f>
        <v>951735</v>
      </c>
      <c r="V24" s="47">
        <v>45505</v>
      </c>
      <c r="W24" s="47">
        <v>45538</v>
      </c>
      <c r="X24" s="48">
        <f>SUM(N24-V24)</f>
        <v>33</v>
      </c>
      <c r="Y24" s="48" t="str">
        <f>"MS7NQ-00301GLP"</f>
        <v>MS7NQ-00301GLP</v>
      </c>
      <c r="Z24" s="4" t="str">
        <f>"MS SQL SERVER STANDARD CORE SLNG SA 2L"</f>
        <v>MS SQL SERVER STANDARD CORE SLNG SA 2L</v>
      </c>
      <c r="AA24" s="4" t="str">
        <f>"WENDY KUM CHIOU SZE"</f>
        <v>WENDY KUM CHIOU SZE</v>
      </c>
      <c r="AB24" s="60">
        <v>6</v>
      </c>
      <c r="AC24" s="48" t="str">
        <f>"E-INVOICE (AP DIRECT)"</f>
        <v>E-INVOICE (AP DIRECT)</v>
      </c>
      <c r="AD24" s="64" t="s">
        <v>93</v>
      </c>
      <c r="AE24" s="51" t="str">
        <f>"KAM CHUEN FOK_x000D_TAN TOCK SENG HOSPITAL PTE LTD 11 JALAN TAN TOCK SENG  SINGAPORE 308433_x000D_KAM CHUEN FOK /CONNIE CHEN_x000D_TEL: _x000D_FAX: connie_chen@ttsh.com.sg_x000D_EMAIL: kam_chuen_fok@ttsh.com.sg"</f>
        <v>KAM CHUEN FOK_x000D_TAN TOCK SENG HOSPITAL PTE LTD 11 JALAN TAN TOCK SENG  SINGAPORE 308433_x000D_KAM CHUEN FOK /CONNIE CHEN_x000D_TEL: _x000D_FAX: connie_chen@ttsh.com.sg_x000D_EMAIL: kam_chuen_fok@ttsh.com.sg</v>
      </c>
      <c r="AF24" s="61" t="s">
        <v>78</v>
      </c>
      <c r="AG24" s="5" t="s">
        <v>94</v>
      </c>
      <c r="AH24" s="4" t="str">
        <f>"MS7NQ-00301GLP"</f>
        <v>MS7NQ-00301GLP</v>
      </c>
      <c r="AI24" s="4" t="str">
        <f>"MS SQL SERVER STANDARD CORE SLNG SA 2L"</f>
        <v>MS SQL SERVER STANDARD CORE SLNG SA 2L</v>
      </c>
      <c r="AJ24" s="62" t="s">
        <v>285</v>
      </c>
      <c r="AK24" s="4" t="s">
        <v>287</v>
      </c>
      <c r="AL24" s="21" t="s">
        <v>286</v>
      </c>
      <c r="AM24" s="3" t="s">
        <v>288</v>
      </c>
    </row>
    <row r="25" spans="1:47" hidden="1">
      <c r="B25" s="1" t="str">
        <f>IF(K25="","Hide","Show")</f>
        <v>Hide</v>
      </c>
      <c r="C25" s="4" t="s">
        <v>49</v>
      </c>
      <c r="E25" s="12" t="str">
        <f>""</f>
        <v/>
      </c>
      <c r="K25" s="21" t="str">
        <f>""</f>
        <v/>
      </c>
      <c r="L25" s="41" t="str">
        <f>""</f>
        <v/>
      </c>
      <c r="M25" s="5"/>
      <c r="N25" s="41"/>
      <c r="O25" s="4" t="str">
        <f>""</f>
        <v/>
      </c>
      <c r="P25" s="4"/>
      <c r="Q25" s="4" t="str">
        <f>""</f>
        <v/>
      </c>
      <c r="R25" s="4" t="str">
        <f>""</f>
        <v/>
      </c>
      <c r="S25" s="4" t="str">
        <f>""</f>
        <v/>
      </c>
      <c r="T25" s="3" t="str">
        <f>""</f>
        <v/>
      </c>
      <c r="V25" s="3" t="s">
        <v>78</v>
      </c>
      <c r="W25" s="5"/>
      <c r="X25" s="5"/>
      <c r="Y25" s="5" t="str">
        <f>""</f>
        <v/>
      </c>
      <c r="Z25" s="4" t="str">
        <f>""</f>
        <v/>
      </c>
      <c r="AA25" s="4" t="str">
        <f>""</f>
        <v/>
      </c>
      <c r="AB25" s="4" t="str">
        <f>""</f>
        <v/>
      </c>
      <c r="AC25" s="19" t="str">
        <f>""</f>
        <v/>
      </c>
      <c r="AD25" s="40"/>
      <c r="AE25" s="17" t="str">
        <f>""</f>
        <v/>
      </c>
      <c r="AF25" s="17" t="str">
        <f>""</f>
        <v/>
      </c>
      <c r="AG25" s="5" t="str">
        <f>""</f>
        <v/>
      </c>
    </row>
    <row r="26" spans="1:47" hidden="1">
      <c r="B26" s="1" t="str">
        <f>IF(K26="","Hide","Show")</f>
        <v>Hide</v>
      </c>
      <c r="C26" s="4" t="s">
        <v>50</v>
      </c>
      <c r="E26" s="12" t="str">
        <f>""</f>
        <v/>
      </c>
      <c r="K26" s="21" t="str">
        <f>""</f>
        <v/>
      </c>
      <c r="L26" s="41" t="str">
        <f>""</f>
        <v/>
      </c>
      <c r="M26" s="5"/>
      <c r="N26" s="41"/>
      <c r="O26" s="4" t="str">
        <f>""</f>
        <v/>
      </c>
      <c r="P26" s="4"/>
      <c r="Q26" s="4" t="str">
        <f>""</f>
        <v/>
      </c>
      <c r="R26" s="4" t="str">
        <f>""</f>
        <v/>
      </c>
      <c r="S26" s="4" t="str">
        <f>""</f>
        <v/>
      </c>
      <c r="T26" s="3" t="str">
        <f>""</f>
        <v/>
      </c>
      <c r="V26" s="3" t="s">
        <v>78</v>
      </c>
      <c r="W26" s="5"/>
      <c r="X26" s="5"/>
      <c r="Y26" s="5" t="str">
        <f>""</f>
        <v/>
      </c>
      <c r="Z26" s="4" t="str">
        <f>""</f>
        <v/>
      </c>
      <c r="AA26" s="4" t="str">
        <f>""</f>
        <v/>
      </c>
      <c r="AB26" s="4" t="str">
        <f>""</f>
        <v/>
      </c>
      <c r="AC26" s="19" t="str">
        <f>""</f>
        <v/>
      </c>
      <c r="AD26" s="40"/>
      <c r="AE26" s="17"/>
      <c r="AF26" s="17" t="str">
        <f>""</f>
        <v/>
      </c>
      <c r="AG26" s="5" t="str">
        <f>""</f>
        <v/>
      </c>
    </row>
    <row r="27" spans="1:47">
      <c r="AD27" s="40"/>
      <c r="AG27" s="5"/>
    </row>
    <row r="28" spans="1:47">
      <c r="AQ28" s="15"/>
    </row>
    <row r="29" spans="1:47">
      <c r="AR29" s="15"/>
    </row>
    <row r="30" spans="1:47">
      <c r="AS30" s="15"/>
    </row>
    <row r="31" spans="1:47">
      <c r="AT31" s="15"/>
    </row>
    <row r="32" spans="1:47">
      <c r="AU32" s="15"/>
    </row>
    <row r="33" spans="48:50">
      <c r="AV33" s="15"/>
    </row>
    <row r="34" spans="48:50">
      <c r="AW34" s="15"/>
    </row>
    <row r="35" spans="48:50">
      <c r="AX35" s="15"/>
    </row>
  </sheetData>
  <sortState xmlns:xlrd2="http://schemas.microsoft.com/office/spreadsheetml/2017/richdata2" ref="A24:AT24">
    <sortCondition ref="M24"/>
  </sortState>
  <mergeCells count="1">
    <mergeCell ref="K21:AN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63" t="s">
        <v>95</v>
      </c>
      <c r="C6" s="63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66" t="s">
        <v>107</v>
      </c>
      <c r="B1" s="66" t="s">
        <v>1</v>
      </c>
      <c r="C1" s="66" t="s">
        <v>2</v>
      </c>
      <c r="D1" s="66" t="s">
        <v>3</v>
      </c>
    </row>
    <row r="2" spans="1:5">
      <c r="B2" s="66" t="s">
        <v>19</v>
      </c>
      <c r="C2" s="66" t="s">
        <v>4</v>
      </c>
    </row>
    <row r="3" spans="1:5">
      <c r="A3" s="66" t="s">
        <v>0</v>
      </c>
      <c r="B3" s="66" t="s">
        <v>5</v>
      </c>
      <c r="C3" s="66" t="s">
        <v>276</v>
      </c>
    </row>
    <row r="4" spans="1:5">
      <c r="A4" s="66" t="s">
        <v>0</v>
      </c>
      <c r="B4" s="66" t="s">
        <v>6</v>
      </c>
      <c r="C4" s="66" t="s">
        <v>277</v>
      </c>
    </row>
    <row r="5" spans="1:5">
      <c r="A5" s="66" t="s">
        <v>0</v>
      </c>
      <c r="B5" s="66" t="s">
        <v>26</v>
      </c>
      <c r="C5" s="66" t="s">
        <v>97</v>
      </c>
      <c r="D5" s="66" t="s">
        <v>98</v>
      </c>
      <c r="E5" s="66" t="s">
        <v>45</v>
      </c>
    </row>
    <row r="8" spans="1:5">
      <c r="A8" s="66" t="s">
        <v>8</v>
      </c>
      <c r="C8" s="66" t="s">
        <v>99</v>
      </c>
    </row>
    <row r="9" spans="1:5">
      <c r="A9" s="66" t="s">
        <v>9</v>
      </c>
      <c r="C9" s="66" t="s">
        <v>100</v>
      </c>
    </row>
    <row r="10" spans="1:5">
      <c r="B10" s="66" t="s">
        <v>42</v>
      </c>
      <c r="C10" s="66" t="s">
        <v>101</v>
      </c>
    </row>
    <row r="11" spans="1:5">
      <c r="B11" s="66" t="s">
        <v>39</v>
      </c>
      <c r="C11" s="66" t="s">
        <v>101</v>
      </c>
    </row>
    <row r="12" spans="1:5">
      <c r="B12" s="66" t="s">
        <v>43</v>
      </c>
      <c r="C12" s="66" t="s">
        <v>102</v>
      </c>
    </row>
    <row r="13" spans="1:5">
      <c r="B13" s="66" t="s">
        <v>44</v>
      </c>
      <c r="C13" s="66" t="s">
        <v>103</v>
      </c>
      <c r="D13" s="66" t="s">
        <v>104</v>
      </c>
    </row>
    <row r="14" spans="1:5">
      <c r="D14" s="66" t="s">
        <v>105</v>
      </c>
    </row>
    <row r="15" spans="1:5">
      <c r="D15" s="66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66" t="s">
        <v>107</v>
      </c>
      <c r="B1" s="66" t="s">
        <v>1</v>
      </c>
      <c r="C1" s="66" t="s">
        <v>2</v>
      </c>
      <c r="D1" s="66" t="s">
        <v>3</v>
      </c>
    </row>
    <row r="2" spans="1:5">
      <c r="B2" s="66" t="s">
        <v>19</v>
      </c>
      <c r="C2" s="66" t="s">
        <v>4</v>
      </c>
    </row>
    <row r="3" spans="1:5">
      <c r="A3" s="66" t="s">
        <v>0</v>
      </c>
      <c r="B3" s="66" t="s">
        <v>5</v>
      </c>
      <c r="C3" s="66" t="s">
        <v>276</v>
      </c>
    </row>
    <row r="4" spans="1:5">
      <c r="A4" s="66" t="s">
        <v>0</v>
      </c>
      <c r="B4" s="66" t="s">
        <v>6</v>
      </c>
      <c r="C4" s="66" t="s">
        <v>277</v>
      </c>
    </row>
    <row r="5" spans="1:5">
      <c r="A5" s="66" t="s">
        <v>0</v>
      </c>
      <c r="B5" s="66" t="s">
        <v>26</v>
      </c>
      <c r="C5" s="66" t="s">
        <v>97</v>
      </c>
      <c r="D5" s="66" t="s">
        <v>98</v>
      </c>
      <c r="E5" s="66" t="s">
        <v>45</v>
      </c>
    </row>
    <row r="8" spans="1:5">
      <c r="A8" s="66" t="s">
        <v>8</v>
      </c>
      <c r="C8" s="66" t="s">
        <v>99</v>
      </c>
    </row>
    <row r="9" spans="1:5">
      <c r="A9" s="66" t="s">
        <v>9</v>
      </c>
      <c r="C9" s="66" t="s">
        <v>100</v>
      </c>
    </row>
    <row r="10" spans="1:5">
      <c r="B10" s="66" t="s">
        <v>42</v>
      </c>
      <c r="C10" s="66" t="s">
        <v>101</v>
      </c>
    </row>
    <row r="11" spans="1:5">
      <c r="B11" s="66" t="s">
        <v>39</v>
      </c>
      <c r="C11" s="66" t="s">
        <v>101</v>
      </c>
    </row>
    <row r="12" spans="1:5">
      <c r="B12" s="66" t="s">
        <v>43</v>
      </c>
      <c r="C12" s="66" t="s">
        <v>102</v>
      </c>
    </row>
    <row r="13" spans="1:5">
      <c r="B13" s="66" t="s">
        <v>44</v>
      </c>
      <c r="C13" s="66" t="s">
        <v>103</v>
      </c>
      <c r="D13" s="66" t="s">
        <v>104</v>
      </c>
    </row>
    <row r="14" spans="1:5">
      <c r="D14" s="66" t="s">
        <v>105</v>
      </c>
    </row>
    <row r="15" spans="1:5">
      <c r="D15" s="66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66" t="s">
        <v>183</v>
      </c>
      <c r="B1" s="66" t="s">
        <v>46</v>
      </c>
      <c r="C1" s="66" t="s">
        <v>7</v>
      </c>
      <c r="D1" s="66" t="s">
        <v>7</v>
      </c>
      <c r="E1" s="66" t="s">
        <v>7</v>
      </c>
      <c r="F1" s="66" t="s">
        <v>7</v>
      </c>
      <c r="G1" s="66" t="s">
        <v>7</v>
      </c>
      <c r="H1" s="66" t="s">
        <v>7</v>
      </c>
      <c r="I1" s="66" t="s">
        <v>7</v>
      </c>
      <c r="J1" s="66" t="s">
        <v>51</v>
      </c>
      <c r="K1" s="66" t="s">
        <v>18</v>
      </c>
      <c r="L1" s="66" t="s">
        <v>18</v>
      </c>
      <c r="O1" s="66" t="s">
        <v>18</v>
      </c>
      <c r="Q1" s="66" t="s">
        <v>18</v>
      </c>
      <c r="R1" s="66" t="s">
        <v>18</v>
      </c>
      <c r="S1" s="66" t="s">
        <v>18</v>
      </c>
      <c r="T1" s="66" t="s">
        <v>18</v>
      </c>
      <c r="V1" s="66" t="s">
        <v>18</v>
      </c>
      <c r="Y1" s="66" t="s">
        <v>7</v>
      </c>
      <c r="Z1" s="66" t="s">
        <v>7</v>
      </c>
      <c r="AA1" s="66" t="s">
        <v>18</v>
      </c>
      <c r="AB1" s="66" t="s">
        <v>18</v>
      </c>
      <c r="AC1" s="66" t="s">
        <v>18</v>
      </c>
      <c r="AJ1" s="66" t="s">
        <v>18</v>
      </c>
      <c r="AK1" s="66" t="s">
        <v>18</v>
      </c>
      <c r="AR1" s="66" t="s">
        <v>7</v>
      </c>
      <c r="AS1" s="66" t="s">
        <v>7</v>
      </c>
      <c r="AT1" s="66" t="s">
        <v>7</v>
      </c>
    </row>
    <row r="2" spans="1:46">
      <c r="A2" s="66" t="s">
        <v>7</v>
      </c>
      <c r="D2" s="66" t="s">
        <v>19</v>
      </c>
      <c r="E2" s="66" t="s">
        <v>108</v>
      </c>
    </row>
    <row r="3" spans="1:46">
      <c r="A3" s="66" t="s">
        <v>7</v>
      </c>
      <c r="D3" s="66" t="s">
        <v>22</v>
      </c>
      <c r="E3" s="66" t="s">
        <v>20</v>
      </c>
      <c r="F3" s="66" t="s">
        <v>21</v>
      </c>
      <c r="G3" s="66" t="s">
        <v>23</v>
      </c>
      <c r="H3" s="66" t="s">
        <v>47</v>
      </c>
      <c r="I3" s="66" t="s">
        <v>24</v>
      </c>
    </row>
    <row r="4" spans="1:46">
      <c r="A4" s="66" t="s">
        <v>7</v>
      </c>
      <c r="C4" s="66" t="s">
        <v>11</v>
      </c>
      <c r="D4" s="66" t="s">
        <v>109</v>
      </c>
      <c r="E4" s="66" t="s">
        <v>110</v>
      </c>
      <c r="F4" s="66" t="s">
        <v>96</v>
      </c>
      <c r="G4" s="66" t="s">
        <v>25</v>
      </c>
      <c r="H4" s="66" t="s">
        <v>111</v>
      </c>
    </row>
    <row r="5" spans="1:46">
      <c r="A5" s="66" t="s">
        <v>7</v>
      </c>
      <c r="C5" s="66" t="s">
        <v>10</v>
      </c>
      <c r="D5" s="66" t="s">
        <v>112</v>
      </c>
      <c r="E5" s="66" t="s">
        <v>113</v>
      </c>
      <c r="F5" s="66" t="s">
        <v>96</v>
      </c>
      <c r="G5" s="66" t="s">
        <v>25</v>
      </c>
      <c r="H5" s="66" t="s">
        <v>111</v>
      </c>
      <c r="I5" s="66" t="s">
        <v>114</v>
      </c>
    </row>
    <row r="6" spans="1:46">
      <c r="A6" s="66" t="s">
        <v>7</v>
      </c>
      <c r="C6" s="66" t="s">
        <v>41</v>
      </c>
      <c r="D6" s="66" t="s">
        <v>115</v>
      </c>
      <c r="E6" s="66" t="s">
        <v>116</v>
      </c>
      <c r="F6" s="66" t="s">
        <v>96</v>
      </c>
      <c r="G6" s="66" t="s">
        <v>25</v>
      </c>
      <c r="H6" s="66" t="s">
        <v>111</v>
      </c>
      <c r="I6" s="66" t="s">
        <v>117</v>
      </c>
    </row>
    <row r="7" spans="1:46">
      <c r="A7" s="66" t="s">
        <v>7</v>
      </c>
    </row>
    <row r="8" spans="1:46">
      <c r="A8" s="66" t="s">
        <v>7</v>
      </c>
    </row>
    <row r="9" spans="1:46">
      <c r="A9" s="66" t="s">
        <v>7</v>
      </c>
    </row>
    <row r="10" spans="1:46">
      <c r="A10" s="66" t="s">
        <v>7</v>
      </c>
    </row>
    <row r="11" spans="1:46">
      <c r="A11" s="66" t="s">
        <v>7</v>
      </c>
      <c r="C11" s="66" t="s">
        <v>27</v>
      </c>
      <c r="E11" s="66" t="s">
        <v>118</v>
      </c>
    </row>
    <row r="12" spans="1:46">
      <c r="A12" s="66" t="s">
        <v>7</v>
      </c>
      <c r="C12" s="66" t="s">
        <v>28</v>
      </c>
      <c r="E12" s="66" t="s">
        <v>119</v>
      </c>
    </row>
    <row r="13" spans="1:46">
      <c r="A13" s="66" t="s">
        <v>7</v>
      </c>
      <c r="C13" s="66" t="s">
        <v>42</v>
      </c>
      <c r="E13" s="66" t="s">
        <v>120</v>
      </c>
    </row>
    <row r="14" spans="1:46">
      <c r="A14" s="66" t="s">
        <v>7</v>
      </c>
      <c r="C14" s="66" t="s">
        <v>39</v>
      </c>
      <c r="E14" s="66" t="s">
        <v>121</v>
      </c>
    </row>
    <row r="15" spans="1:46">
      <c r="A15" s="66" t="s">
        <v>7</v>
      </c>
      <c r="C15" s="66" t="s">
        <v>43</v>
      </c>
      <c r="E15" s="66" t="s">
        <v>122</v>
      </c>
    </row>
    <row r="16" spans="1:46">
      <c r="A16" s="66" t="s">
        <v>7</v>
      </c>
      <c r="C16" s="66" t="s">
        <v>44</v>
      </c>
      <c r="E16" s="66" t="s">
        <v>123</v>
      </c>
    </row>
    <row r="17" spans="1:43">
      <c r="A17" s="66" t="s">
        <v>7</v>
      </c>
    </row>
    <row r="18" spans="1:43">
      <c r="A18" s="66" t="s">
        <v>7</v>
      </c>
    </row>
    <row r="21" spans="1:43">
      <c r="K21" s="66" t="s">
        <v>53</v>
      </c>
    </row>
    <row r="23" spans="1:43">
      <c r="E23" s="66" t="s">
        <v>29</v>
      </c>
      <c r="K23" s="66" t="s">
        <v>75</v>
      </c>
      <c r="L23" s="66" t="s">
        <v>76</v>
      </c>
      <c r="M23" s="66" t="s">
        <v>14</v>
      </c>
      <c r="N23" s="66" t="s">
        <v>16</v>
      </c>
      <c r="O23" s="66" t="s">
        <v>30</v>
      </c>
      <c r="P23" s="66" t="s">
        <v>33</v>
      </c>
      <c r="Q23" s="66" t="s">
        <v>77</v>
      </c>
      <c r="R23" s="66" t="s">
        <v>31</v>
      </c>
      <c r="S23" s="66" t="s">
        <v>38</v>
      </c>
      <c r="T23" s="66" t="s">
        <v>34</v>
      </c>
      <c r="U23" s="66" t="s">
        <v>17</v>
      </c>
      <c r="V23" s="66" t="s">
        <v>17</v>
      </c>
      <c r="W23" s="66" t="s">
        <v>79</v>
      </c>
      <c r="X23" s="66" t="s">
        <v>80</v>
      </c>
      <c r="Y23" s="66" t="s">
        <v>36</v>
      </c>
      <c r="Z23" s="66" t="s">
        <v>12</v>
      </c>
      <c r="AA23" s="66" t="s">
        <v>32</v>
      </c>
      <c r="AB23" s="66" t="s">
        <v>13</v>
      </c>
      <c r="AC23" s="66" t="s">
        <v>37</v>
      </c>
      <c r="AD23" s="66" t="s">
        <v>56</v>
      </c>
      <c r="AE23" s="66" t="s">
        <v>57</v>
      </c>
      <c r="AF23" s="66" t="s">
        <v>81</v>
      </c>
      <c r="AG23" s="66" t="s">
        <v>82</v>
      </c>
      <c r="AH23" s="66" t="s">
        <v>83</v>
      </c>
      <c r="AI23" s="66" t="s">
        <v>84</v>
      </c>
      <c r="AJ23" s="66" t="s">
        <v>85</v>
      </c>
      <c r="AK23" s="66" t="s">
        <v>86</v>
      </c>
      <c r="AL23" s="66" t="s">
        <v>87</v>
      </c>
      <c r="AM23" s="66" t="s">
        <v>88</v>
      </c>
      <c r="AN23" s="66" t="s">
        <v>89</v>
      </c>
      <c r="AO23" s="66" t="s">
        <v>90</v>
      </c>
      <c r="AP23" s="66" t="s">
        <v>91</v>
      </c>
      <c r="AQ23" s="66" t="s">
        <v>92</v>
      </c>
    </row>
    <row r="24" spans="1:43">
      <c r="B24" s="66" t="s">
        <v>124</v>
      </c>
      <c r="C24" s="66" t="s">
        <v>48</v>
      </c>
      <c r="E24" s="66" t="s">
        <v>125</v>
      </c>
      <c r="K24" s="66" t="s">
        <v>126</v>
      </c>
      <c r="L24" s="66" t="s">
        <v>127</v>
      </c>
      <c r="M24" s="66" t="s">
        <v>128</v>
      </c>
      <c r="N24" s="66" t="s">
        <v>129</v>
      </c>
      <c r="O24" s="66" t="s">
        <v>130</v>
      </c>
      <c r="P24" s="66" t="s">
        <v>131</v>
      </c>
      <c r="Q24" s="66" t="s">
        <v>78</v>
      </c>
      <c r="R24" s="66" t="s">
        <v>132</v>
      </c>
      <c r="S24" s="66" t="s">
        <v>133</v>
      </c>
      <c r="T24" s="66" t="s">
        <v>134</v>
      </c>
      <c r="U24" s="66" t="s">
        <v>261</v>
      </c>
      <c r="V24" s="66" t="s">
        <v>135</v>
      </c>
      <c r="W24" s="66" t="s">
        <v>136</v>
      </c>
      <c r="X24" s="66" t="s">
        <v>262</v>
      </c>
      <c r="Y24" s="66" t="s">
        <v>137</v>
      </c>
      <c r="Z24" s="66" t="s">
        <v>138</v>
      </c>
      <c r="AA24" s="66" t="s">
        <v>139</v>
      </c>
      <c r="AB24" s="66" t="s">
        <v>140</v>
      </c>
      <c r="AC24" s="66" t="s">
        <v>141</v>
      </c>
      <c r="AD24" s="66" t="s">
        <v>263</v>
      </c>
      <c r="AE24" s="66" t="s">
        <v>142</v>
      </c>
      <c r="AF24" s="66" t="s">
        <v>143</v>
      </c>
      <c r="AG24" s="66" t="s">
        <v>142</v>
      </c>
      <c r="AH24" s="66" t="s">
        <v>93</v>
      </c>
      <c r="AI24" s="66" t="s">
        <v>144</v>
      </c>
      <c r="AJ24" s="66" t="s">
        <v>78</v>
      </c>
      <c r="AK24" s="66" t="s">
        <v>94</v>
      </c>
      <c r="AL24" s="66" t="s">
        <v>137</v>
      </c>
      <c r="AM24" s="66" t="s">
        <v>138</v>
      </c>
      <c r="AN24" s="66" t="s">
        <v>145</v>
      </c>
      <c r="AO24" s="66" t="s">
        <v>146</v>
      </c>
      <c r="AP24" s="66" t="s">
        <v>147</v>
      </c>
      <c r="AQ24" s="66" t="s">
        <v>148</v>
      </c>
    </row>
    <row r="25" spans="1:43">
      <c r="B25" s="66" t="s">
        <v>149</v>
      </c>
      <c r="C25" s="66" t="s">
        <v>49</v>
      </c>
      <c r="E25" s="66" t="s">
        <v>150</v>
      </c>
      <c r="K25" s="66" t="s">
        <v>151</v>
      </c>
      <c r="L25" s="66" t="s">
        <v>152</v>
      </c>
      <c r="O25" s="66" t="s">
        <v>153</v>
      </c>
      <c r="Q25" s="66" t="s">
        <v>154</v>
      </c>
      <c r="R25" s="66" t="s">
        <v>155</v>
      </c>
      <c r="S25" s="66" t="s">
        <v>156</v>
      </c>
      <c r="T25" s="66" t="s">
        <v>157</v>
      </c>
      <c r="V25" s="66" t="s">
        <v>78</v>
      </c>
      <c r="Y25" s="66" t="s">
        <v>156</v>
      </c>
      <c r="Z25" s="66" t="s">
        <v>158</v>
      </c>
      <c r="AA25" s="66" t="s">
        <v>159</v>
      </c>
      <c r="AB25" s="66" t="s">
        <v>160</v>
      </c>
      <c r="AC25" s="66" t="s">
        <v>161</v>
      </c>
      <c r="AD25" s="66" t="s">
        <v>264</v>
      </c>
      <c r="AE25" s="66" t="s">
        <v>162</v>
      </c>
      <c r="AI25" s="66" t="s">
        <v>163</v>
      </c>
      <c r="AJ25" s="66" t="s">
        <v>164</v>
      </c>
      <c r="AK25" s="66" t="s">
        <v>165</v>
      </c>
    </row>
    <row r="26" spans="1:43">
      <c r="B26" s="66" t="s">
        <v>166</v>
      </c>
      <c r="C26" s="66" t="s">
        <v>50</v>
      </c>
      <c r="E26" s="66" t="s">
        <v>167</v>
      </c>
      <c r="K26" s="66" t="s">
        <v>168</v>
      </c>
      <c r="L26" s="66" t="s">
        <v>169</v>
      </c>
      <c r="O26" s="66" t="s">
        <v>170</v>
      </c>
      <c r="Q26" s="66" t="s">
        <v>171</v>
      </c>
      <c r="R26" s="66" t="s">
        <v>172</v>
      </c>
      <c r="S26" s="66" t="s">
        <v>173</v>
      </c>
      <c r="T26" s="66" t="s">
        <v>174</v>
      </c>
      <c r="V26" s="66" t="s">
        <v>78</v>
      </c>
      <c r="Y26" s="66" t="s">
        <v>173</v>
      </c>
      <c r="Z26" s="66" t="s">
        <v>175</v>
      </c>
      <c r="AA26" s="66" t="s">
        <v>176</v>
      </c>
      <c r="AB26" s="66" t="s">
        <v>177</v>
      </c>
      <c r="AC26" s="66" t="s">
        <v>178</v>
      </c>
      <c r="AD26" s="66" t="s">
        <v>265</v>
      </c>
      <c r="AE26" s="66" t="s">
        <v>179</v>
      </c>
      <c r="AJ26" s="66" t="s">
        <v>180</v>
      </c>
      <c r="AK26" s="66" t="s">
        <v>181</v>
      </c>
    </row>
    <row r="28" spans="1:43">
      <c r="AD28" s="66" t="s">
        <v>182</v>
      </c>
      <c r="AE28" s="66" t="s">
        <v>266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66" t="s">
        <v>183</v>
      </c>
      <c r="B1" s="66" t="s">
        <v>46</v>
      </c>
      <c r="C1" s="66" t="s">
        <v>7</v>
      </c>
      <c r="D1" s="66" t="s">
        <v>7</v>
      </c>
      <c r="E1" s="66" t="s">
        <v>7</v>
      </c>
      <c r="F1" s="66" t="s">
        <v>7</v>
      </c>
      <c r="G1" s="66" t="s">
        <v>7</v>
      </c>
      <c r="H1" s="66" t="s">
        <v>7</v>
      </c>
      <c r="I1" s="66" t="s">
        <v>7</v>
      </c>
      <c r="J1" s="66" t="s">
        <v>51</v>
      </c>
      <c r="K1" s="66" t="s">
        <v>18</v>
      </c>
      <c r="L1" s="66" t="s">
        <v>18</v>
      </c>
      <c r="O1" s="66" t="s">
        <v>18</v>
      </c>
      <c r="Q1" s="66" t="s">
        <v>18</v>
      </c>
      <c r="R1" s="66" t="s">
        <v>18</v>
      </c>
      <c r="S1" s="66" t="s">
        <v>18</v>
      </c>
      <c r="T1" s="66" t="s">
        <v>18</v>
      </c>
      <c r="V1" s="66" t="s">
        <v>18</v>
      </c>
      <c r="Y1" s="66" t="s">
        <v>7</v>
      </c>
      <c r="Z1" s="66" t="s">
        <v>7</v>
      </c>
      <c r="AA1" s="66" t="s">
        <v>18</v>
      </c>
      <c r="AB1" s="66" t="s">
        <v>18</v>
      </c>
      <c r="AC1" s="66" t="s">
        <v>18</v>
      </c>
      <c r="AJ1" s="66" t="s">
        <v>18</v>
      </c>
      <c r="AK1" s="66" t="s">
        <v>18</v>
      </c>
      <c r="AR1" s="66" t="s">
        <v>7</v>
      </c>
      <c r="AS1" s="66" t="s">
        <v>7</v>
      </c>
      <c r="AT1" s="66" t="s">
        <v>7</v>
      </c>
    </row>
    <row r="2" spans="1:46">
      <c r="A2" s="66" t="s">
        <v>7</v>
      </c>
      <c r="D2" s="66" t="s">
        <v>19</v>
      </c>
      <c r="E2" s="66" t="s">
        <v>108</v>
      </c>
    </row>
    <row r="3" spans="1:46">
      <c r="A3" s="66" t="s">
        <v>7</v>
      </c>
      <c r="D3" s="66" t="s">
        <v>22</v>
      </c>
      <c r="E3" s="66" t="s">
        <v>20</v>
      </c>
      <c r="F3" s="66" t="s">
        <v>21</v>
      </c>
      <c r="G3" s="66" t="s">
        <v>23</v>
      </c>
      <c r="H3" s="66" t="s">
        <v>47</v>
      </c>
      <c r="I3" s="66" t="s">
        <v>24</v>
      </c>
    </row>
    <row r="4" spans="1:46">
      <c r="A4" s="66" t="s">
        <v>7</v>
      </c>
      <c r="C4" s="66" t="s">
        <v>11</v>
      </c>
      <c r="D4" s="66" t="s">
        <v>109</v>
      </c>
      <c r="E4" s="66" t="s">
        <v>110</v>
      </c>
      <c r="F4" s="66" t="s">
        <v>96</v>
      </c>
      <c r="G4" s="66" t="s">
        <v>25</v>
      </c>
      <c r="H4" s="66" t="s">
        <v>111</v>
      </c>
    </row>
    <row r="5" spans="1:46">
      <c r="A5" s="66" t="s">
        <v>7</v>
      </c>
      <c r="C5" s="66" t="s">
        <v>10</v>
      </c>
      <c r="D5" s="66" t="s">
        <v>112</v>
      </c>
      <c r="E5" s="66" t="s">
        <v>113</v>
      </c>
      <c r="F5" s="66" t="s">
        <v>96</v>
      </c>
      <c r="G5" s="66" t="s">
        <v>25</v>
      </c>
      <c r="H5" s="66" t="s">
        <v>111</v>
      </c>
      <c r="I5" s="66" t="s">
        <v>114</v>
      </c>
    </row>
    <row r="6" spans="1:46">
      <c r="A6" s="66" t="s">
        <v>7</v>
      </c>
      <c r="C6" s="66" t="s">
        <v>41</v>
      </c>
      <c r="D6" s="66" t="s">
        <v>115</v>
      </c>
      <c r="E6" s="66" t="s">
        <v>116</v>
      </c>
      <c r="F6" s="66" t="s">
        <v>96</v>
      </c>
      <c r="G6" s="66" t="s">
        <v>25</v>
      </c>
      <c r="H6" s="66" t="s">
        <v>111</v>
      </c>
      <c r="I6" s="66" t="s">
        <v>117</v>
      </c>
    </row>
    <row r="7" spans="1:46">
      <c r="A7" s="66" t="s">
        <v>7</v>
      </c>
    </row>
    <row r="8" spans="1:46">
      <c r="A8" s="66" t="s">
        <v>7</v>
      </c>
    </row>
    <row r="9" spans="1:46">
      <c r="A9" s="66" t="s">
        <v>7</v>
      </c>
    </row>
    <row r="10" spans="1:46">
      <c r="A10" s="66" t="s">
        <v>7</v>
      </c>
    </row>
    <row r="11" spans="1:46">
      <c r="A11" s="66" t="s">
        <v>7</v>
      </c>
      <c r="C11" s="66" t="s">
        <v>27</v>
      </c>
      <c r="E11" s="66" t="s">
        <v>118</v>
      </c>
    </row>
    <row r="12" spans="1:46">
      <c r="A12" s="66" t="s">
        <v>7</v>
      </c>
      <c r="C12" s="66" t="s">
        <v>28</v>
      </c>
      <c r="E12" s="66" t="s">
        <v>119</v>
      </c>
    </row>
    <row r="13" spans="1:46">
      <c r="A13" s="66" t="s">
        <v>7</v>
      </c>
      <c r="C13" s="66" t="s">
        <v>42</v>
      </c>
      <c r="E13" s="66" t="s">
        <v>120</v>
      </c>
    </row>
    <row r="14" spans="1:46">
      <c r="A14" s="66" t="s">
        <v>7</v>
      </c>
      <c r="C14" s="66" t="s">
        <v>39</v>
      </c>
      <c r="E14" s="66" t="s">
        <v>121</v>
      </c>
    </row>
    <row r="15" spans="1:46">
      <c r="A15" s="66" t="s">
        <v>7</v>
      </c>
      <c r="C15" s="66" t="s">
        <v>43</v>
      </c>
      <c r="E15" s="66" t="s">
        <v>122</v>
      </c>
    </row>
    <row r="16" spans="1:46">
      <c r="A16" s="66" t="s">
        <v>7</v>
      </c>
      <c r="C16" s="66" t="s">
        <v>44</v>
      </c>
      <c r="E16" s="66" t="s">
        <v>123</v>
      </c>
    </row>
    <row r="17" spans="1:43">
      <c r="A17" s="66" t="s">
        <v>7</v>
      </c>
    </row>
    <row r="18" spans="1:43">
      <c r="A18" s="66" t="s">
        <v>7</v>
      </c>
    </row>
    <row r="21" spans="1:43">
      <c r="K21" s="66" t="s">
        <v>53</v>
      </c>
    </row>
    <row r="23" spans="1:43">
      <c r="E23" s="66" t="s">
        <v>29</v>
      </c>
      <c r="K23" s="66" t="s">
        <v>75</v>
      </c>
      <c r="L23" s="66" t="s">
        <v>76</v>
      </c>
      <c r="M23" s="66" t="s">
        <v>14</v>
      </c>
      <c r="N23" s="66" t="s">
        <v>16</v>
      </c>
      <c r="O23" s="66" t="s">
        <v>30</v>
      </c>
      <c r="P23" s="66" t="s">
        <v>33</v>
      </c>
      <c r="Q23" s="66" t="s">
        <v>77</v>
      </c>
      <c r="R23" s="66" t="s">
        <v>31</v>
      </c>
      <c r="S23" s="66" t="s">
        <v>38</v>
      </c>
      <c r="T23" s="66" t="s">
        <v>34</v>
      </c>
      <c r="U23" s="66" t="s">
        <v>17</v>
      </c>
      <c r="V23" s="66" t="s">
        <v>17</v>
      </c>
      <c r="W23" s="66" t="s">
        <v>79</v>
      </c>
      <c r="X23" s="66" t="s">
        <v>80</v>
      </c>
      <c r="Y23" s="66" t="s">
        <v>36</v>
      </c>
      <c r="Z23" s="66" t="s">
        <v>12</v>
      </c>
      <c r="AA23" s="66" t="s">
        <v>32</v>
      </c>
      <c r="AB23" s="66" t="s">
        <v>13</v>
      </c>
      <c r="AC23" s="66" t="s">
        <v>37</v>
      </c>
      <c r="AD23" s="66" t="s">
        <v>56</v>
      </c>
      <c r="AE23" s="66" t="s">
        <v>57</v>
      </c>
      <c r="AF23" s="66" t="s">
        <v>81</v>
      </c>
      <c r="AG23" s="66" t="s">
        <v>82</v>
      </c>
      <c r="AH23" s="66" t="s">
        <v>83</v>
      </c>
      <c r="AI23" s="66" t="s">
        <v>84</v>
      </c>
      <c r="AJ23" s="66" t="s">
        <v>85</v>
      </c>
      <c r="AK23" s="66" t="s">
        <v>86</v>
      </c>
      <c r="AL23" s="66" t="s">
        <v>87</v>
      </c>
      <c r="AM23" s="66" t="s">
        <v>88</v>
      </c>
      <c r="AN23" s="66" t="s">
        <v>89</v>
      </c>
      <c r="AO23" s="66" t="s">
        <v>90</v>
      </c>
      <c r="AP23" s="66" t="s">
        <v>91</v>
      </c>
      <c r="AQ23" s="66" t="s">
        <v>92</v>
      </c>
    </row>
    <row r="24" spans="1:43">
      <c r="B24" s="66" t="s">
        <v>124</v>
      </c>
      <c r="C24" s="66" t="s">
        <v>48</v>
      </c>
      <c r="E24" s="66" t="s">
        <v>125</v>
      </c>
      <c r="K24" s="66" t="s">
        <v>126</v>
      </c>
      <c r="L24" s="66" t="s">
        <v>127</v>
      </c>
      <c r="M24" s="66" t="s">
        <v>128</v>
      </c>
      <c r="N24" s="66" t="s">
        <v>129</v>
      </c>
      <c r="O24" s="66" t="s">
        <v>130</v>
      </c>
      <c r="P24" s="66" t="s">
        <v>131</v>
      </c>
      <c r="Q24" s="66" t="s">
        <v>78</v>
      </c>
      <c r="R24" s="66" t="s">
        <v>132</v>
      </c>
      <c r="S24" s="66" t="s">
        <v>133</v>
      </c>
      <c r="T24" s="66" t="s">
        <v>134</v>
      </c>
      <c r="U24" s="66" t="s">
        <v>261</v>
      </c>
      <c r="V24" s="66" t="s">
        <v>135</v>
      </c>
      <c r="W24" s="66" t="s">
        <v>136</v>
      </c>
      <c r="X24" s="66" t="s">
        <v>262</v>
      </c>
      <c r="Y24" s="66" t="s">
        <v>137</v>
      </c>
      <c r="Z24" s="66" t="s">
        <v>138</v>
      </c>
      <c r="AA24" s="66" t="s">
        <v>139</v>
      </c>
      <c r="AB24" s="66" t="s">
        <v>140</v>
      </c>
      <c r="AC24" s="66" t="s">
        <v>141</v>
      </c>
      <c r="AD24" s="66" t="s">
        <v>263</v>
      </c>
      <c r="AE24" s="66" t="s">
        <v>142</v>
      </c>
      <c r="AF24" s="66" t="s">
        <v>143</v>
      </c>
      <c r="AG24" s="66" t="s">
        <v>142</v>
      </c>
      <c r="AH24" s="66" t="s">
        <v>93</v>
      </c>
      <c r="AI24" s="66" t="s">
        <v>144</v>
      </c>
      <c r="AJ24" s="66" t="s">
        <v>78</v>
      </c>
      <c r="AK24" s="66" t="s">
        <v>94</v>
      </c>
      <c r="AL24" s="66" t="s">
        <v>137</v>
      </c>
      <c r="AM24" s="66" t="s">
        <v>138</v>
      </c>
      <c r="AN24" s="66" t="s">
        <v>145</v>
      </c>
      <c r="AO24" s="66" t="s">
        <v>146</v>
      </c>
      <c r="AP24" s="66" t="s">
        <v>147</v>
      </c>
      <c r="AQ24" s="66" t="s">
        <v>148</v>
      </c>
    </row>
    <row r="25" spans="1:43">
      <c r="B25" s="66" t="s">
        <v>149</v>
      </c>
      <c r="C25" s="66" t="s">
        <v>49</v>
      </c>
      <c r="E25" s="66" t="s">
        <v>150</v>
      </c>
      <c r="K25" s="66" t="s">
        <v>151</v>
      </c>
      <c r="L25" s="66" t="s">
        <v>152</v>
      </c>
      <c r="O25" s="66" t="s">
        <v>153</v>
      </c>
      <c r="Q25" s="66" t="s">
        <v>154</v>
      </c>
      <c r="R25" s="66" t="s">
        <v>155</v>
      </c>
      <c r="S25" s="66" t="s">
        <v>156</v>
      </c>
      <c r="T25" s="66" t="s">
        <v>157</v>
      </c>
      <c r="V25" s="66" t="s">
        <v>78</v>
      </c>
      <c r="Y25" s="66" t="s">
        <v>156</v>
      </c>
      <c r="Z25" s="66" t="s">
        <v>158</v>
      </c>
      <c r="AA25" s="66" t="s">
        <v>159</v>
      </c>
      <c r="AB25" s="66" t="s">
        <v>160</v>
      </c>
      <c r="AC25" s="66" t="s">
        <v>161</v>
      </c>
      <c r="AD25" s="66" t="s">
        <v>264</v>
      </c>
      <c r="AE25" s="66" t="s">
        <v>162</v>
      </c>
      <c r="AI25" s="66" t="s">
        <v>163</v>
      </c>
      <c r="AJ25" s="66" t="s">
        <v>164</v>
      </c>
      <c r="AK25" s="66" t="s">
        <v>165</v>
      </c>
    </row>
    <row r="26" spans="1:43">
      <c r="B26" s="66" t="s">
        <v>166</v>
      </c>
      <c r="C26" s="66" t="s">
        <v>50</v>
      </c>
      <c r="E26" s="66" t="s">
        <v>167</v>
      </c>
      <c r="K26" s="66" t="s">
        <v>168</v>
      </c>
      <c r="L26" s="66" t="s">
        <v>169</v>
      </c>
      <c r="O26" s="66" t="s">
        <v>170</v>
      </c>
      <c r="Q26" s="66" t="s">
        <v>171</v>
      </c>
      <c r="R26" s="66" t="s">
        <v>172</v>
      </c>
      <c r="S26" s="66" t="s">
        <v>173</v>
      </c>
      <c r="T26" s="66" t="s">
        <v>174</v>
      </c>
      <c r="V26" s="66" t="s">
        <v>78</v>
      </c>
      <c r="Y26" s="66" t="s">
        <v>173</v>
      </c>
      <c r="Z26" s="66" t="s">
        <v>175</v>
      </c>
      <c r="AA26" s="66" t="s">
        <v>176</v>
      </c>
      <c r="AB26" s="66" t="s">
        <v>177</v>
      </c>
      <c r="AC26" s="66" t="s">
        <v>178</v>
      </c>
      <c r="AD26" s="66" t="s">
        <v>265</v>
      </c>
      <c r="AE26" s="66" t="s">
        <v>179</v>
      </c>
      <c r="AJ26" s="66" t="s">
        <v>180</v>
      </c>
      <c r="AK26" s="66" t="s">
        <v>181</v>
      </c>
    </row>
    <row r="28" spans="1:43">
      <c r="AD28" s="66" t="s">
        <v>182</v>
      </c>
      <c r="AE28" s="66" t="s">
        <v>266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EF60D-59AB-46FE-B6B1-50C4317DBE8F}">
  <dimension ref="A1:E15"/>
  <sheetViews>
    <sheetView workbookViewId="0"/>
  </sheetViews>
  <sheetFormatPr defaultRowHeight="15"/>
  <sheetData>
    <row r="1" spans="1:5">
      <c r="A1" s="66" t="s">
        <v>186</v>
      </c>
      <c r="B1" s="66" t="s">
        <v>1</v>
      </c>
      <c r="C1" s="66" t="s">
        <v>2</v>
      </c>
      <c r="D1" s="66" t="s">
        <v>3</v>
      </c>
    </row>
    <row r="2" spans="1:5">
      <c r="B2" s="66" t="s">
        <v>19</v>
      </c>
      <c r="C2" s="66" t="s">
        <v>4</v>
      </c>
    </row>
    <row r="3" spans="1:5">
      <c r="A3" s="66" t="s">
        <v>0</v>
      </c>
      <c r="B3" s="66" t="s">
        <v>5</v>
      </c>
      <c r="C3" s="66" t="s">
        <v>276</v>
      </c>
    </row>
    <row r="4" spans="1:5">
      <c r="A4" s="66" t="s">
        <v>0</v>
      </c>
      <c r="B4" s="66" t="s">
        <v>6</v>
      </c>
      <c r="C4" s="66" t="s">
        <v>277</v>
      </c>
    </row>
    <row r="5" spans="1:5">
      <c r="A5" s="66" t="s">
        <v>0</v>
      </c>
      <c r="B5" s="66" t="s">
        <v>26</v>
      </c>
      <c r="C5" s="66" t="s">
        <v>97</v>
      </c>
      <c r="D5" s="66" t="s">
        <v>98</v>
      </c>
      <c r="E5" s="66" t="s">
        <v>45</v>
      </c>
    </row>
    <row r="8" spans="1:5">
      <c r="A8" s="66" t="s">
        <v>8</v>
      </c>
      <c r="C8" s="66" t="s">
        <v>99</v>
      </c>
    </row>
    <row r="9" spans="1:5">
      <c r="A9" s="66" t="s">
        <v>9</v>
      </c>
      <c r="C9" s="66" t="s">
        <v>100</v>
      </c>
    </row>
    <row r="10" spans="1:5">
      <c r="B10" s="66" t="s">
        <v>42</v>
      </c>
      <c r="C10" s="66" t="s">
        <v>101</v>
      </c>
    </row>
    <row r="11" spans="1:5">
      <c r="B11" s="66" t="s">
        <v>39</v>
      </c>
      <c r="C11" s="66" t="s">
        <v>101</v>
      </c>
    </row>
    <row r="12" spans="1:5">
      <c r="B12" s="66" t="s">
        <v>43</v>
      </c>
      <c r="C12" s="66" t="s">
        <v>102</v>
      </c>
    </row>
    <row r="13" spans="1:5">
      <c r="B13" s="66" t="s">
        <v>44</v>
      </c>
      <c r="C13" s="66" t="s">
        <v>103</v>
      </c>
      <c r="D13" s="66" t="s">
        <v>104</v>
      </c>
    </row>
    <row r="14" spans="1:5">
      <c r="D14" s="66" t="s">
        <v>105</v>
      </c>
    </row>
    <row r="15" spans="1:5">
      <c r="D15" s="66" t="s">
        <v>106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A524F-7E1D-4F0A-8016-1D5CEF293097}">
  <dimension ref="A1:AT31"/>
  <sheetViews>
    <sheetView workbookViewId="0"/>
  </sheetViews>
  <sheetFormatPr defaultRowHeight="15"/>
  <sheetData>
    <row r="1" spans="1:46">
      <c r="A1" s="66" t="s">
        <v>260</v>
      </c>
      <c r="B1" s="66" t="s">
        <v>46</v>
      </c>
      <c r="C1" s="66" t="s">
        <v>7</v>
      </c>
      <c r="D1" s="66" t="s">
        <v>7</v>
      </c>
      <c r="E1" s="66" t="s">
        <v>7</v>
      </c>
      <c r="F1" s="66" t="s">
        <v>7</v>
      </c>
      <c r="G1" s="66" t="s">
        <v>7</v>
      </c>
      <c r="H1" s="66" t="s">
        <v>7</v>
      </c>
      <c r="I1" s="66" t="s">
        <v>7</v>
      </c>
      <c r="J1" s="66" t="s">
        <v>51</v>
      </c>
      <c r="K1" s="66" t="s">
        <v>18</v>
      </c>
      <c r="L1" s="66" t="s">
        <v>18</v>
      </c>
      <c r="O1" s="66" t="s">
        <v>18</v>
      </c>
      <c r="Q1" s="66" t="s">
        <v>18</v>
      </c>
      <c r="R1" s="66" t="s">
        <v>18</v>
      </c>
      <c r="S1" s="66" t="s">
        <v>18</v>
      </c>
      <c r="T1" s="66" t="s">
        <v>18</v>
      </c>
      <c r="V1" s="66" t="s">
        <v>18</v>
      </c>
      <c r="Y1" s="66" t="s">
        <v>7</v>
      </c>
      <c r="Z1" s="66" t="s">
        <v>7</v>
      </c>
      <c r="AA1" s="66" t="s">
        <v>18</v>
      </c>
      <c r="AB1" s="66" t="s">
        <v>18</v>
      </c>
      <c r="AC1" s="66" t="s">
        <v>18</v>
      </c>
      <c r="AJ1" s="66" t="s">
        <v>18</v>
      </c>
      <c r="AK1" s="66" t="s">
        <v>18</v>
      </c>
      <c r="AR1" s="66" t="s">
        <v>7</v>
      </c>
      <c r="AS1" s="66" t="s">
        <v>7</v>
      </c>
      <c r="AT1" s="66" t="s">
        <v>7</v>
      </c>
    </row>
    <row r="2" spans="1:46">
      <c r="A2" s="66" t="s">
        <v>7</v>
      </c>
      <c r="D2" s="66" t="s">
        <v>19</v>
      </c>
      <c r="E2" s="66" t="s">
        <v>108</v>
      </c>
    </row>
    <row r="3" spans="1:46">
      <c r="A3" s="66" t="s">
        <v>7</v>
      </c>
      <c r="D3" s="66" t="s">
        <v>22</v>
      </c>
      <c r="E3" s="66" t="s">
        <v>20</v>
      </c>
      <c r="F3" s="66" t="s">
        <v>21</v>
      </c>
      <c r="G3" s="66" t="s">
        <v>23</v>
      </c>
      <c r="H3" s="66" t="s">
        <v>47</v>
      </c>
      <c r="I3" s="66" t="s">
        <v>24</v>
      </c>
    </row>
    <row r="4" spans="1:46">
      <c r="A4" s="66" t="s">
        <v>7</v>
      </c>
      <c r="C4" s="66" t="s">
        <v>11</v>
      </c>
      <c r="D4" s="66" t="s">
        <v>109</v>
      </c>
      <c r="E4" s="66" t="s">
        <v>110</v>
      </c>
      <c r="F4" s="66" t="s">
        <v>96</v>
      </c>
      <c r="G4" s="66" t="s">
        <v>25</v>
      </c>
      <c r="H4" s="66" t="s">
        <v>111</v>
      </c>
    </row>
    <row r="5" spans="1:46">
      <c r="A5" s="66" t="s">
        <v>7</v>
      </c>
      <c r="C5" s="66" t="s">
        <v>10</v>
      </c>
      <c r="D5" s="66" t="s">
        <v>112</v>
      </c>
      <c r="E5" s="66" t="s">
        <v>113</v>
      </c>
      <c r="F5" s="66" t="s">
        <v>96</v>
      </c>
      <c r="G5" s="66" t="s">
        <v>25</v>
      </c>
      <c r="H5" s="66" t="s">
        <v>111</v>
      </c>
      <c r="I5" s="66" t="s">
        <v>114</v>
      </c>
    </row>
    <row r="6" spans="1:46">
      <c r="A6" s="66" t="s">
        <v>7</v>
      </c>
      <c r="C6" s="66" t="s">
        <v>41</v>
      </c>
      <c r="D6" s="66" t="s">
        <v>115</v>
      </c>
      <c r="E6" s="66" t="s">
        <v>116</v>
      </c>
      <c r="F6" s="66" t="s">
        <v>96</v>
      </c>
      <c r="G6" s="66" t="s">
        <v>25</v>
      </c>
      <c r="H6" s="66" t="s">
        <v>111</v>
      </c>
      <c r="I6" s="66" t="s">
        <v>117</v>
      </c>
    </row>
    <row r="7" spans="1:46">
      <c r="A7" s="66" t="s">
        <v>7</v>
      </c>
    </row>
    <row r="8" spans="1:46">
      <c r="A8" s="66" t="s">
        <v>7</v>
      </c>
    </row>
    <row r="9" spans="1:46">
      <c r="A9" s="66" t="s">
        <v>7</v>
      </c>
    </row>
    <row r="10" spans="1:46">
      <c r="A10" s="66" t="s">
        <v>7</v>
      </c>
    </row>
    <row r="11" spans="1:46">
      <c r="A11" s="66" t="s">
        <v>7</v>
      </c>
      <c r="C11" s="66" t="s">
        <v>27</v>
      </c>
      <c r="E11" s="66" t="s">
        <v>118</v>
      </c>
    </row>
    <row r="12" spans="1:46">
      <c r="A12" s="66" t="s">
        <v>7</v>
      </c>
      <c r="C12" s="66" t="s">
        <v>28</v>
      </c>
      <c r="E12" s="66" t="s">
        <v>119</v>
      </c>
    </row>
    <row r="13" spans="1:46">
      <c r="A13" s="66" t="s">
        <v>7</v>
      </c>
      <c r="C13" s="66" t="s">
        <v>42</v>
      </c>
      <c r="E13" s="66" t="s">
        <v>120</v>
      </c>
    </row>
    <row r="14" spans="1:46">
      <c r="A14" s="66" t="s">
        <v>7</v>
      </c>
      <c r="C14" s="66" t="s">
        <v>39</v>
      </c>
      <c r="E14" s="66" t="s">
        <v>121</v>
      </c>
    </row>
    <row r="15" spans="1:46">
      <c r="A15" s="66" t="s">
        <v>7</v>
      </c>
      <c r="C15" s="66" t="s">
        <v>43</v>
      </c>
      <c r="E15" s="66" t="s">
        <v>122</v>
      </c>
    </row>
    <row r="16" spans="1:46">
      <c r="A16" s="66" t="s">
        <v>7</v>
      </c>
      <c r="C16" s="66" t="s">
        <v>44</v>
      </c>
      <c r="E16" s="66" t="s">
        <v>123</v>
      </c>
    </row>
    <row r="17" spans="1:43">
      <c r="A17" s="66" t="s">
        <v>7</v>
      </c>
    </row>
    <row r="18" spans="1:43">
      <c r="A18" s="66" t="s">
        <v>7</v>
      </c>
    </row>
    <row r="21" spans="1:43">
      <c r="K21" s="66" t="s">
        <v>53</v>
      </c>
    </row>
    <row r="23" spans="1:43">
      <c r="E23" s="66" t="s">
        <v>29</v>
      </c>
      <c r="K23" s="66" t="s">
        <v>75</v>
      </c>
      <c r="L23" s="66" t="s">
        <v>76</v>
      </c>
      <c r="M23" s="66" t="s">
        <v>14</v>
      </c>
      <c r="N23" s="66" t="s">
        <v>16</v>
      </c>
      <c r="O23" s="66" t="s">
        <v>30</v>
      </c>
      <c r="P23" s="66" t="s">
        <v>33</v>
      </c>
      <c r="Q23" s="66" t="s">
        <v>77</v>
      </c>
      <c r="R23" s="66" t="s">
        <v>31</v>
      </c>
      <c r="S23" s="66" t="s">
        <v>38</v>
      </c>
      <c r="T23" s="66" t="s">
        <v>34</v>
      </c>
      <c r="U23" s="66" t="s">
        <v>17</v>
      </c>
      <c r="V23" s="66" t="s">
        <v>17</v>
      </c>
      <c r="W23" s="66" t="s">
        <v>79</v>
      </c>
      <c r="X23" s="66" t="s">
        <v>80</v>
      </c>
      <c r="Y23" s="66" t="s">
        <v>36</v>
      </c>
      <c r="Z23" s="66" t="s">
        <v>12</v>
      </c>
      <c r="AA23" s="66" t="s">
        <v>32</v>
      </c>
      <c r="AB23" s="66" t="s">
        <v>13</v>
      </c>
      <c r="AC23" s="66" t="s">
        <v>37</v>
      </c>
      <c r="AD23" s="66" t="s">
        <v>56</v>
      </c>
      <c r="AE23" s="66" t="s">
        <v>57</v>
      </c>
      <c r="AF23" s="66" t="s">
        <v>81</v>
      </c>
      <c r="AG23" s="66" t="s">
        <v>82</v>
      </c>
      <c r="AH23" s="66" t="s">
        <v>83</v>
      </c>
      <c r="AI23" s="66" t="s">
        <v>84</v>
      </c>
      <c r="AJ23" s="66" t="s">
        <v>85</v>
      </c>
      <c r="AK23" s="66" t="s">
        <v>86</v>
      </c>
      <c r="AL23" s="66" t="s">
        <v>87</v>
      </c>
      <c r="AM23" s="66" t="s">
        <v>88</v>
      </c>
      <c r="AN23" s="66" t="s">
        <v>89</v>
      </c>
      <c r="AO23" s="66" t="s">
        <v>90</v>
      </c>
      <c r="AP23" s="66" t="s">
        <v>91</v>
      </c>
      <c r="AQ23" s="66" t="s">
        <v>92</v>
      </c>
    </row>
    <row r="24" spans="1:43">
      <c r="B24" s="66" t="s">
        <v>124</v>
      </c>
      <c r="C24" s="66" t="s">
        <v>48</v>
      </c>
      <c r="E24" s="66" t="s">
        <v>125</v>
      </c>
      <c r="K24" s="66" t="s">
        <v>126</v>
      </c>
      <c r="L24" s="66" t="s">
        <v>127</v>
      </c>
      <c r="M24" s="66" t="s">
        <v>128</v>
      </c>
      <c r="N24" s="66" t="s">
        <v>129</v>
      </c>
      <c r="O24" s="66" t="s">
        <v>130</v>
      </c>
      <c r="P24" s="66" t="s">
        <v>131</v>
      </c>
      <c r="Q24" s="66" t="s">
        <v>78</v>
      </c>
      <c r="R24" s="66" t="s">
        <v>132</v>
      </c>
      <c r="S24" s="66" t="s">
        <v>133</v>
      </c>
      <c r="T24" s="66" t="s">
        <v>134</v>
      </c>
      <c r="U24" s="66" t="s">
        <v>261</v>
      </c>
      <c r="V24" s="66" t="s">
        <v>135</v>
      </c>
      <c r="W24" s="66" t="s">
        <v>136</v>
      </c>
      <c r="X24" s="66" t="s">
        <v>262</v>
      </c>
      <c r="Y24" s="66" t="s">
        <v>137</v>
      </c>
      <c r="Z24" s="66" t="s">
        <v>138</v>
      </c>
      <c r="AA24" s="66" t="s">
        <v>139</v>
      </c>
      <c r="AB24" s="66" t="s">
        <v>140</v>
      </c>
      <c r="AC24" s="66" t="s">
        <v>141</v>
      </c>
      <c r="AD24" s="66" t="s">
        <v>263</v>
      </c>
      <c r="AE24" s="66" t="s">
        <v>142</v>
      </c>
      <c r="AF24" s="66" t="s">
        <v>143</v>
      </c>
      <c r="AG24" s="66" t="s">
        <v>142</v>
      </c>
      <c r="AH24" s="66" t="s">
        <v>93</v>
      </c>
      <c r="AI24" s="66" t="s">
        <v>144</v>
      </c>
      <c r="AJ24" s="66" t="s">
        <v>78</v>
      </c>
      <c r="AK24" s="66" t="s">
        <v>94</v>
      </c>
      <c r="AL24" s="66" t="s">
        <v>137</v>
      </c>
      <c r="AM24" s="66" t="s">
        <v>138</v>
      </c>
      <c r="AN24" s="66" t="s">
        <v>145</v>
      </c>
      <c r="AO24" s="66" t="s">
        <v>146</v>
      </c>
      <c r="AP24" s="66" t="s">
        <v>147</v>
      </c>
      <c r="AQ24" s="66" t="s">
        <v>148</v>
      </c>
    </row>
    <row r="25" spans="1:43">
      <c r="A25" s="66" t="s">
        <v>184</v>
      </c>
      <c r="B25" s="66" t="s">
        <v>149</v>
      </c>
      <c r="C25" s="66" t="s">
        <v>48</v>
      </c>
      <c r="E25" s="66" t="s">
        <v>278</v>
      </c>
      <c r="K25" s="66" t="s">
        <v>188</v>
      </c>
      <c r="L25" s="66" t="s">
        <v>189</v>
      </c>
      <c r="M25" s="66" t="s">
        <v>151</v>
      </c>
      <c r="N25" s="66" t="s">
        <v>152</v>
      </c>
      <c r="O25" s="66" t="s">
        <v>153</v>
      </c>
      <c r="P25" s="66" t="s">
        <v>190</v>
      </c>
      <c r="Q25" s="66" t="s">
        <v>78</v>
      </c>
      <c r="R25" s="66" t="s">
        <v>154</v>
      </c>
      <c r="S25" s="66" t="s">
        <v>155</v>
      </c>
      <c r="T25" s="66" t="s">
        <v>157</v>
      </c>
      <c r="U25" s="66" t="s">
        <v>165</v>
      </c>
      <c r="V25" s="66" t="s">
        <v>191</v>
      </c>
      <c r="W25" s="66" t="s">
        <v>192</v>
      </c>
      <c r="X25" s="66" t="s">
        <v>267</v>
      </c>
      <c r="Y25" s="66" t="s">
        <v>156</v>
      </c>
      <c r="Z25" s="66" t="s">
        <v>158</v>
      </c>
      <c r="AA25" s="66" t="s">
        <v>159</v>
      </c>
      <c r="AB25" s="66" t="s">
        <v>160</v>
      </c>
      <c r="AC25" s="66" t="s">
        <v>161</v>
      </c>
      <c r="AD25" s="66" t="s">
        <v>264</v>
      </c>
      <c r="AE25" s="66" t="s">
        <v>162</v>
      </c>
      <c r="AF25" s="66" t="s">
        <v>193</v>
      </c>
      <c r="AG25" s="66" t="s">
        <v>162</v>
      </c>
      <c r="AH25" s="66" t="s">
        <v>93</v>
      </c>
      <c r="AI25" s="66" t="s">
        <v>163</v>
      </c>
      <c r="AJ25" s="66" t="s">
        <v>78</v>
      </c>
      <c r="AK25" s="66" t="s">
        <v>94</v>
      </c>
      <c r="AL25" s="66" t="s">
        <v>156</v>
      </c>
      <c r="AM25" s="66" t="s">
        <v>158</v>
      </c>
      <c r="AN25" s="66" t="s">
        <v>194</v>
      </c>
      <c r="AO25" s="66" t="s">
        <v>195</v>
      </c>
      <c r="AP25" s="66" t="s">
        <v>196</v>
      </c>
      <c r="AQ25" s="66" t="s">
        <v>197</v>
      </c>
    </row>
    <row r="26" spans="1:43">
      <c r="A26" s="66" t="s">
        <v>184</v>
      </c>
      <c r="B26" s="66" t="s">
        <v>166</v>
      </c>
      <c r="C26" s="66" t="s">
        <v>48</v>
      </c>
      <c r="E26" s="66" t="s">
        <v>279</v>
      </c>
      <c r="K26" s="66" t="s">
        <v>198</v>
      </c>
      <c r="L26" s="66" t="s">
        <v>199</v>
      </c>
      <c r="M26" s="66" t="s">
        <v>168</v>
      </c>
      <c r="N26" s="66" t="s">
        <v>169</v>
      </c>
      <c r="O26" s="66" t="s">
        <v>170</v>
      </c>
      <c r="P26" s="66" t="s">
        <v>200</v>
      </c>
      <c r="Q26" s="66" t="s">
        <v>78</v>
      </c>
      <c r="R26" s="66" t="s">
        <v>171</v>
      </c>
      <c r="S26" s="66" t="s">
        <v>172</v>
      </c>
      <c r="T26" s="66" t="s">
        <v>174</v>
      </c>
      <c r="U26" s="66" t="s">
        <v>181</v>
      </c>
      <c r="V26" s="66" t="s">
        <v>201</v>
      </c>
      <c r="W26" s="66" t="s">
        <v>202</v>
      </c>
      <c r="X26" s="66" t="s">
        <v>268</v>
      </c>
      <c r="Y26" s="66" t="s">
        <v>173</v>
      </c>
      <c r="Z26" s="66" t="s">
        <v>175</v>
      </c>
      <c r="AA26" s="66" t="s">
        <v>176</v>
      </c>
      <c r="AB26" s="66" t="s">
        <v>177</v>
      </c>
      <c r="AC26" s="66" t="s">
        <v>178</v>
      </c>
      <c r="AD26" s="66" t="s">
        <v>265</v>
      </c>
      <c r="AE26" s="66" t="s">
        <v>179</v>
      </c>
      <c r="AF26" s="66" t="s">
        <v>203</v>
      </c>
      <c r="AG26" s="66" t="s">
        <v>179</v>
      </c>
      <c r="AH26" s="66" t="s">
        <v>93</v>
      </c>
      <c r="AI26" s="66" t="s">
        <v>204</v>
      </c>
      <c r="AJ26" s="66" t="s">
        <v>78</v>
      </c>
      <c r="AK26" s="66" t="s">
        <v>94</v>
      </c>
      <c r="AL26" s="66" t="s">
        <v>173</v>
      </c>
      <c r="AM26" s="66" t="s">
        <v>175</v>
      </c>
      <c r="AN26" s="66" t="s">
        <v>205</v>
      </c>
      <c r="AO26" s="66" t="s">
        <v>206</v>
      </c>
      <c r="AP26" s="66" t="s">
        <v>207</v>
      </c>
      <c r="AQ26" s="66" t="s">
        <v>208</v>
      </c>
    </row>
    <row r="27" spans="1:43">
      <c r="A27" s="66" t="s">
        <v>184</v>
      </c>
      <c r="B27" s="66" t="s">
        <v>209</v>
      </c>
      <c r="C27" s="66" t="s">
        <v>48</v>
      </c>
      <c r="E27" s="66" t="s">
        <v>280</v>
      </c>
      <c r="K27" s="66" t="s">
        <v>210</v>
      </c>
      <c r="L27" s="66" t="s">
        <v>211</v>
      </c>
      <c r="M27" s="66" t="s">
        <v>212</v>
      </c>
      <c r="N27" s="66" t="s">
        <v>213</v>
      </c>
      <c r="O27" s="66" t="s">
        <v>214</v>
      </c>
      <c r="P27" s="66" t="s">
        <v>215</v>
      </c>
      <c r="Q27" s="66" t="s">
        <v>78</v>
      </c>
      <c r="R27" s="66" t="s">
        <v>216</v>
      </c>
      <c r="S27" s="66" t="s">
        <v>217</v>
      </c>
      <c r="T27" s="66" t="s">
        <v>218</v>
      </c>
      <c r="U27" s="66" t="s">
        <v>269</v>
      </c>
      <c r="V27" s="66" t="s">
        <v>219</v>
      </c>
      <c r="W27" s="66" t="s">
        <v>220</v>
      </c>
      <c r="X27" s="66" t="s">
        <v>270</v>
      </c>
      <c r="Y27" s="66" t="s">
        <v>221</v>
      </c>
      <c r="Z27" s="66" t="s">
        <v>222</v>
      </c>
      <c r="AA27" s="66" t="s">
        <v>223</v>
      </c>
      <c r="AB27" s="66" t="s">
        <v>224</v>
      </c>
      <c r="AC27" s="66" t="s">
        <v>225</v>
      </c>
      <c r="AD27" s="66" t="s">
        <v>271</v>
      </c>
      <c r="AE27" s="66" t="s">
        <v>226</v>
      </c>
      <c r="AF27" s="66" t="s">
        <v>227</v>
      </c>
      <c r="AG27" s="66" t="s">
        <v>226</v>
      </c>
      <c r="AH27" s="66" t="s">
        <v>93</v>
      </c>
      <c r="AI27" s="66" t="s">
        <v>228</v>
      </c>
      <c r="AJ27" s="66" t="s">
        <v>78</v>
      </c>
      <c r="AK27" s="66" t="s">
        <v>94</v>
      </c>
      <c r="AL27" s="66" t="s">
        <v>221</v>
      </c>
      <c r="AM27" s="66" t="s">
        <v>222</v>
      </c>
      <c r="AN27" s="66" t="s">
        <v>229</v>
      </c>
      <c r="AO27" s="66" t="s">
        <v>230</v>
      </c>
      <c r="AP27" s="66" t="s">
        <v>231</v>
      </c>
      <c r="AQ27" s="66" t="s">
        <v>232</v>
      </c>
    </row>
    <row r="28" spans="1:43">
      <c r="B28" s="66" t="s">
        <v>233</v>
      </c>
      <c r="C28" s="66" t="s">
        <v>49</v>
      </c>
      <c r="E28" s="66" t="s">
        <v>150</v>
      </c>
      <c r="K28" s="66" t="s">
        <v>234</v>
      </c>
      <c r="L28" s="66" t="s">
        <v>235</v>
      </c>
      <c r="O28" s="66" t="s">
        <v>236</v>
      </c>
      <c r="Q28" s="66" t="s">
        <v>237</v>
      </c>
      <c r="R28" s="66" t="s">
        <v>238</v>
      </c>
      <c r="S28" s="66" t="s">
        <v>240</v>
      </c>
      <c r="T28" s="66" t="s">
        <v>239</v>
      </c>
      <c r="V28" s="66" t="s">
        <v>78</v>
      </c>
      <c r="Y28" s="66" t="s">
        <v>240</v>
      </c>
      <c r="Z28" s="66" t="s">
        <v>241</v>
      </c>
      <c r="AA28" s="66" t="s">
        <v>242</v>
      </c>
      <c r="AB28" s="66" t="s">
        <v>243</v>
      </c>
      <c r="AC28" s="66" t="s">
        <v>244</v>
      </c>
      <c r="AD28" s="66" t="s">
        <v>273</v>
      </c>
      <c r="AE28" s="66" t="s">
        <v>245</v>
      </c>
      <c r="AI28" s="66" t="s">
        <v>246</v>
      </c>
      <c r="AJ28" s="66" t="s">
        <v>281</v>
      </c>
      <c r="AK28" s="66" t="s">
        <v>272</v>
      </c>
    </row>
    <row r="29" spans="1:43">
      <c r="B29" s="66" t="s">
        <v>247</v>
      </c>
      <c r="C29" s="66" t="s">
        <v>50</v>
      </c>
      <c r="E29" s="66" t="s">
        <v>167</v>
      </c>
      <c r="K29" s="66" t="s">
        <v>248</v>
      </c>
      <c r="L29" s="66" t="s">
        <v>249</v>
      </c>
      <c r="O29" s="66" t="s">
        <v>250</v>
      </c>
      <c r="Q29" s="66" t="s">
        <v>251</v>
      </c>
      <c r="R29" s="66" t="s">
        <v>252</v>
      </c>
      <c r="S29" s="66" t="s">
        <v>254</v>
      </c>
      <c r="T29" s="66" t="s">
        <v>253</v>
      </c>
      <c r="V29" s="66" t="s">
        <v>78</v>
      </c>
      <c r="Y29" s="66" t="s">
        <v>254</v>
      </c>
      <c r="Z29" s="66" t="s">
        <v>255</v>
      </c>
      <c r="AA29" s="66" t="s">
        <v>256</v>
      </c>
      <c r="AB29" s="66" t="s">
        <v>257</v>
      </c>
      <c r="AC29" s="66" t="s">
        <v>258</v>
      </c>
      <c r="AD29" s="66" t="s">
        <v>275</v>
      </c>
      <c r="AE29" s="66" t="s">
        <v>259</v>
      </c>
      <c r="AJ29" s="66" t="s">
        <v>282</v>
      </c>
      <c r="AK29" s="66" t="s">
        <v>274</v>
      </c>
    </row>
    <row r="31" spans="1:43">
      <c r="AD31" s="66" t="s">
        <v>283</v>
      </c>
      <c r="AE31" s="66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2024-10-05T14:17:28Z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