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UENFUN\XLS\NUHS Cluster (Monthly Report)\"/>
    </mc:Choice>
  </mc:AlternateContent>
  <xr:revisionPtr revIDLastSave="0" documentId="13_ncr:1_{5EDBE070-56A5-47C5-90C9-A111595401EA}" xr6:coauthVersionLast="47" xr6:coauthVersionMax="47" xr10:uidLastSave="{00000000-0000-0000-0000-000000000000}"/>
  <bookViews>
    <workbookView xWindow="-120" yWindow="-120" windowWidth="29040" windowHeight="15840" xr2:uid="{3A20B6A0-0A9F-4C38-9054-006BF14E514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6" i="1" l="1"/>
  <c r="X6" i="1"/>
  <c r="L6" i="1"/>
  <c r="K6" i="1"/>
  <c r="B6" i="1" s="1"/>
  <c r="E6" i="1"/>
  <c r="AD5" i="1"/>
  <c r="X5" i="1"/>
  <c r="L5" i="1"/>
  <c r="K5" i="1"/>
  <c r="E5" i="1"/>
  <c r="B5" i="1"/>
  <c r="AD4" i="1"/>
  <c r="X4" i="1"/>
  <c r="L4" i="1"/>
  <c r="K4" i="1"/>
  <c r="B4" i="1" s="1"/>
  <c r="E4" i="1"/>
  <c r="AD3" i="1"/>
  <c r="X3" i="1"/>
  <c r="L3" i="1"/>
  <c r="K3" i="1"/>
  <c r="B3" i="1" s="1"/>
</calcChain>
</file>

<file path=xl/sharedStrings.xml><?xml version="1.0" encoding="utf-8"?>
<sst xmlns="http://schemas.openxmlformats.org/spreadsheetml/2006/main" count="131" uniqueCount="74">
  <si>
    <t>Datasource</t>
  </si>
  <si>
    <t>Month</t>
  </si>
  <si>
    <t>Year</t>
  </si>
  <si>
    <t>DocNum</t>
  </si>
  <si>
    <t>DocDate</t>
  </si>
  <si>
    <t>Agreement No</t>
  </si>
  <si>
    <t>Primary Public Cust No</t>
  </si>
  <si>
    <t>Cluster</t>
  </si>
  <si>
    <t>CardCode</t>
  </si>
  <si>
    <t>Institution</t>
  </si>
  <si>
    <t>Cust Pur No</t>
  </si>
  <si>
    <t>UIC PO Nos</t>
  </si>
  <si>
    <t>PO Date</t>
  </si>
  <si>
    <t>Date of License key Emailed</t>
  </si>
  <si>
    <t>Elasped days for delivery</t>
  </si>
  <si>
    <t>Items</t>
  </si>
  <si>
    <t>Description</t>
  </si>
  <si>
    <t>Name</t>
  </si>
  <si>
    <t>Quantity</t>
  </si>
  <si>
    <t>User</t>
  </si>
  <si>
    <t>Unit Price</t>
  </si>
  <si>
    <t>Total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</si>
  <si>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</si>
  <si>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</si>
  <si>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</si>
  <si>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</si>
  <si>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</si>
  <si>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</si>
  <si>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</si>
  <si>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</si>
  <si>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</si>
  <si>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</si>
  <si>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</si>
  <si>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</si>
  <si>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NL1 - IN</t>
  </si>
  <si>
    <t>"UICACS","","SQL=","2=DOCNUM","33031137","14=CUSTREF","7452005202","14=U_CUSTREF","7452005202","15=DOCDATE","06/03/2023","15=TAXDATE","06/03/2023","14=CARDCODE","CN0245-SGD","14=CARDNAME","NATIONAL UNIVERSITY HEALTH SYSTEM PTE. LTD.","14=ITEMCODE","MSH30-05986GLP","14=ITEMNAME","PROJECT PROFESSIONAL 2021 SLNG 1 SERVER CAL","10=QUANTITY","1.000000","14=U_PONO","942001","15=U_PODATE","28/02/2023","10=U_TLINTCOS","0.000000","2=SLPCODE","114","14=SLPNAME","E0001-AW","14=MEMO","ANGIE WONG","14=CONTACTNAME","E-INVOICE(AP DIRECT)","10=LINETOTAL","1007.180000","14=U_ENR","","14=U_MSENR","S7138270","14=U_MSPCN","AB57EDFE","14=ADDRESS2","TOH CHOON MEI_x000D_ALEX CAMPUS 378 ALEXANDRA ROAD  SINGAPORE 159964_x000D_TOH CHOON MEI_x000D_TEL: 96829639_x000D_FAX: _x000D_EMAIL: CHOON_MEI_TOH@NUHS.EDU.SG"</t>
  </si>
  <si>
    <t>S7138270</t>
  </si>
  <si>
    <t>AB57EDFE</t>
  </si>
  <si>
    <t xml:space="preserve"> </t>
  </si>
  <si>
    <t>CN0245-SGD</t>
  </si>
  <si>
    <t>NATIONAL UNIVERSITY HEALTH SYSTEM PTE. LTD.</t>
  </si>
  <si>
    <t>7452005202</t>
  </si>
  <si>
    <t>942001</t>
  </si>
  <si>
    <t>MSH30-05986GLP</t>
  </si>
  <si>
    <t>PROJECT PROFESSIONAL 2021 SLNG 1 SERVER CAL</t>
  </si>
  <si>
    <t>ANGIE WONG</t>
  </si>
  <si>
    <t>E-INVOICE(AP DIRECT)</t>
  </si>
  <si>
    <t>-</t>
  </si>
  <si>
    <t>UIC</t>
  </si>
  <si>
    <t>TOH CHOON MEI_x000D_ALEX CAMPUS 378 ALEXANDRA ROAD  SINGAPORE 159964_x000D_TOH CHOON MEI_x000D_TEL: 96829639_x000D_FAX: _x000D_EMAIL: CHOON_MEI_TOH@NUHS.EDU.SG</t>
  </si>
  <si>
    <t>Microsoft</t>
  </si>
  <si>
    <t>Auto</t>
  </si>
  <si>
    <t>BB5B28CB</t>
  </si>
  <si>
    <t>CN0384-SGD</t>
  </si>
  <si>
    <t>NG TENG FONG GENERAL HOSPITAL</t>
  </si>
  <si>
    <t>8711153927</t>
  </si>
  <si>
    <t>942113</t>
  </si>
  <si>
    <t>MS7NQ-00300GLP</t>
  </si>
  <si>
    <t>MS SQLSVRSTDCORE SNGL LICSAPK MVL 2LIC CORELIC</t>
  </si>
  <si>
    <t>WENDY KUM CHIOU SZE</t>
  </si>
  <si>
    <t>E-INVOICE (AP DIRECT)</t>
  </si>
  <si>
    <t>CHEUNG CHEE WAI/MARK ONG_x000D_NG TENG FONG GENERAL HOSPITAL NO. 1 JURONG EAST STREET 21, JURONG COMMUNITY HOSPITAL,  SINGAPORE 609609_x000D_CHEUNG CHEE WAI/MARK ONG_x000D_TEL: 94775237_x000D_FAX: _x000D_EMAIL: cheung.chee.wai@ihis.com.sg</t>
  </si>
  <si>
    <t>7452005239</t>
  </si>
  <si>
    <t>942269A</t>
  </si>
  <si>
    <t>MSD86-05988GLP</t>
  </si>
  <si>
    <t>MS VISIO STD 2021 SNGL LTSC</t>
  </si>
  <si>
    <t>NG JING JUN_x000D_NATIONAL UNIVERSITY HEALTH SYSTEM PTE. LTD. NTFGH ANNEXE BLOCK SINGAPORE_x000D_NG JING JUN_x000D_TEL: 6716 5320_x000D_FAX: _x000D_EMAIL: jing_jun_ng@nuhs.edu.SG</t>
  </si>
  <si>
    <t>8711154771</t>
  </si>
  <si>
    <t>942395</t>
  </si>
  <si>
    <t>RENA CHU_x000D_NG TENG FONG GENERAL HOSPITAL NO. 1 JURONG EAST STREET 21  SINGAPORE 609606_x000D_RENA CHU_x000D_TEL: 98591569_x000D_FAX: _x000D_EMAIL: rena.chu@ihis.com.sg</t>
  </si>
  <si>
    <t>30.11.2025</t>
  </si>
  <si>
    <t>01.04.2023</t>
  </si>
  <si>
    <t>LICENSE WITH SA</t>
  </si>
  <si>
    <t>NUHS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</si>
</sst>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dd\-mm\-yyyy"/>
    <numFmt numFmtId="165" formatCode="_(* #,##0.00_);_(* \(#,##0.00\);_(* &quot;-&quot;??_);_(@_)"/>
    <numFmt numFmtId="166" formatCode="[$-14809]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 wrapText="1"/>
    </xf>
    <xf numFmtId="165" fontId="4" fillId="3" borderId="0" xfId="1" applyNumberFormat="1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164" fontId="0" fillId="0" borderId="0" xfId="0" applyNumberForma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64" fontId="4" fillId="3" borderId="0" xfId="0" applyNumberFormat="1" applyFont="1" applyFill="1" applyAlignment="1">
      <alignment horizontal="left" vertical="center"/>
    </xf>
    <xf numFmtId="40" fontId="4" fillId="3" borderId="0" xfId="0" applyNumberFormat="1" applyFont="1" applyFill="1" applyAlignment="1">
      <alignment horizontal="left" vertical="center"/>
    </xf>
    <xf numFmtId="0" fontId="0" fillId="2" borderId="0" xfId="0" applyFill="1" applyAlignment="1">
      <alignment horizontal="left" vertical="top"/>
    </xf>
    <xf numFmtId="0" fontId="0" fillId="4" borderId="0" xfId="0" applyFill="1" applyAlignment="1">
      <alignment horizontal="left" vertical="top"/>
    </xf>
    <xf numFmtId="0" fontId="0" fillId="0" borderId="0" xfId="0" applyAlignment="1">
      <alignment horizontal="left" vertical="top" wrapText="1"/>
    </xf>
    <xf numFmtId="166" fontId="0" fillId="0" borderId="0" xfId="0" applyNumberFormat="1" applyAlignment="1">
      <alignment horizontal="left" vertical="top"/>
    </xf>
    <xf numFmtId="14" fontId="0" fillId="0" borderId="0" xfId="0" applyNumberFormat="1" applyAlignment="1">
      <alignment horizontal="left" vertical="top"/>
    </xf>
    <xf numFmtId="1" fontId="0" fillId="0" borderId="0" xfId="0" applyNumberFormat="1" applyAlignment="1">
      <alignment horizontal="left" vertical="top"/>
    </xf>
    <xf numFmtId="0" fontId="6" fillId="0" borderId="0" xfId="0" applyFont="1" applyAlignment="1">
      <alignment horizontal="left" vertical="top"/>
    </xf>
    <xf numFmtId="40" fontId="0" fillId="0" borderId="0" xfId="1" applyNumberFormat="1" applyFont="1" applyAlignment="1">
      <alignment horizontal="left" vertical="top"/>
    </xf>
    <xf numFmtId="40" fontId="6" fillId="0" borderId="0" xfId="1" applyNumberFormat="1" applyFont="1" applyAlignment="1">
      <alignment horizontal="left" vertical="top"/>
    </xf>
    <xf numFmtId="164" fontId="7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NumberFormat="1" applyAlignment="1">
      <alignment horizontal="left"/>
    </xf>
    <xf numFmtId="0" fontId="5" fillId="3" borderId="0" xfId="0" applyNumberFormat="1" applyFont="1" applyFill="1" applyAlignment="1">
      <alignment horizontal="left" vertical="center" wrapText="1"/>
    </xf>
    <xf numFmtId="0" fontId="0" fillId="0" borderId="0" xfId="0" applyNumberFormat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99F76-8C7A-49F0-8D7E-5C9A361EB7B9}">
  <dimension ref="A1:AR6"/>
  <sheetViews>
    <sheetView tabSelected="1" topLeftCell="S1" workbookViewId="0">
      <selection activeCell="R4" sqref="R4"/>
    </sheetView>
  </sheetViews>
  <sheetFormatPr defaultRowHeight="15" x14ac:dyDescent="0.25"/>
  <cols>
    <col min="1" max="1" width="2" style="26" customWidth="1"/>
    <col min="2" max="10" width="9.140625" style="26" hidden="1" customWidth="1"/>
    <col min="11" max="11" width="5.42578125" style="26" customWidth="1"/>
    <col min="12" max="12" width="5.7109375" style="26" customWidth="1"/>
    <col min="13" max="13" width="9.140625" style="26"/>
    <col min="14" max="14" width="11.85546875" style="26" customWidth="1"/>
    <col min="15" max="15" width="5.28515625" style="26" customWidth="1"/>
    <col min="16" max="16" width="5.85546875" style="26" customWidth="1"/>
    <col min="17" max="17" width="9.140625" style="26" hidden="1" customWidth="1"/>
    <col min="18" max="18" width="6.28515625" style="26" customWidth="1"/>
    <col min="19" max="19" width="19" style="26" customWidth="1"/>
    <col min="20" max="20" width="9.140625" style="26" customWidth="1"/>
    <col min="21" max="21" width="9.140625" style="26"/>
    <col min="22" max="22" width="18.28515625" style="26" customWidth="1"/>
    <col min="23" max="23" width="14.140625" style="26" customWidth="1"/>
    <col min="24" max="24" width="9.140625" style="28"/>
    <col min="25" max="27" width="9.140625" style="26"/>
    <col min="28" max="28" width="9.140625" style="28"/>
    <col min="29" max="31" width="9.140625" style="26"/>
    <col min="32" max="32" width="2.28515625" style="26" customWidth="1"/>
    <col min="33" max="33" width="15.85546875" style="30" customWidth="1"/>
    <col min="34" max="35" width="9.140625" style="26"/>
    <col min="36" max="36" width="2.42578125" style="26" customWidth="1"/>
    <col min="37" max="38" width="9.140625" style="26"/>
    <col min="39" max="39" width="31" style="26" customWidth="1"/>
    <col min="40" max="16384" width="9.140625" style="26"/>
  </cols>
  <sheetData>
    <row r="1" spans="1:44" ht="21" x14ac:dyDescent="0.35">
      <c r="V1" s="29" t="s">
        <v>73</v>
      </c>
    </row>
    <row r="2" spans="1:44" s="10" customFormat="1" ht="81.75" customHeight="1" x14ac:dyDescent="0.25">
      <c r="A2" s="9"/>
      <c r="B2" s="9"/>
      <c r="E2" s="11" t="s">
        <v>0</v>
      </c>
      <c r="I2" s="12"/>
      <c r="K2" s="2" t="s">
        <v>1</v>
      </c>
      <c r="L2" s="2" t="s">
        <v>2</v>
      </c>
      <c r="M2" s="2" t="s">
        <v>3</v>
      </c>
      <c r="N2" s="2" t="s">
        <v>4</v>
      </c>
      <c r="O2" s="13" t="s">
        <v>5</v>
      </c>
      <c r="P2" s="2" t="s">
        <v>6</v>
      </c>
      <c r="Q2" s="2" t="s">
        <v>7</v>
      </c>
      <c r="R2" s="2" t="s">
        <v>8</v>
      </c>
      <c r="S2" s="2" t="s">
        <v>9</v>
      </c>
      <c r="T2" s="2" t="s">
        <v>10</v>
      </c>
      <c r="U2" s="5" t="s">
        <v>11</v>
      </c>
      <c r="V2" s="2" t="s">
        <v>12</v>
      </c>
      <c r="W2" s="5" t="s">
        <v>13</v>
      </c>
      <c r="X2" s="3" t="s">
        <v>14</v>
      </c>
      <c r="Y2" s="5" t="s">
        <v>15</v>
      </c>
      <c r="Z2" s="14" t="s">
        <v>16</v>
      </c>
      <c r="AA2" s="14" t="s">
        <v>17</v>
      </c>
      <c r="AB2" s="1" t="s">
        <v>18</v>
      </c>
      <c r="AC2" s="2" t="s">
        <v>19</v>
      </c>
      <c r="AD2" s="2" t="s">
        <v>20</v>
      </c>
      <c r="AE2" s="4" t="s">
        <v>21</v>
      </c>
      <c r="AF2" s="4" t="s">
        <v>22</v>
      </c>
      <c r="AG2" s="31" t="s">
        <v>23</v>
      </c>
      <c r="AH2" s="2" t="s">
        <v>24</v>
      </c>
      <c r="AI2" s="2" t="s">
        <v>25</v>
      </c>
      <c r="AJ2" s="2" t="s">
        <v>26</v>
      </c>
      <c r="AK2" s="2" t="s">
        <v>27</v>
      </c>
      <c r="AL2" s="5" t="s">
        <v>28</v>
      </c>
      <c r="AM2" s="5" t="s">
        <v>29</v>
      </c>
      <c r="AN2" s="5" t="s">
        <v>30</v>
      </c>
      <c r="AO2" s="5" t="s">
        <v>31</v>
      </c>
      <c r="AP2" s="5" t="s">
        <v>32</v>
      </c>
      <c r="AQ2" s="5" t="s">
        <v>33</v>
      </c>
      <c r="AR2" s="5"/>
    </row>
    <row r="3" spans="1:44" s="7" customFormat="1" x14ac:dyDescent="0.25">
      <c r="A3" s="15"/>
      <c r="B3" s="15" t="str">
        <f>IF(K3="","Hide","Show")</f>
        <v>Show</v>
      </c>
      <c r="C3" s="7" t="s">
        <v>34</v>
      </c>
      <c r="E3" s="16" t="s">
        <v>35</v>
      </c>
      <c r="I3" s="17"/>
      <c r="K3" s="7">
        <f>MONTH(N3)</f>
        <v>3</v>
      </c>
      <c r="L3" s="7">
        <f>YEAR(N3)</f>
        <v>2023</v>
      </c>
      <c r="M3" s="7">
        <v>33031137</v>
      </c>
      <c r="N3" s="18">
        <v>44991</v>
      </c>
      <c r="O3" s="7" t="s">
        <v>36</v>
      </c>
      <c r="P3" s="7" t="s">
        <v>37</v>
      </c>
      <c r="Q3" s="7" t="s">
        <v>38</v>
      </c>
      <c r="R3" s="7" t="s">
        <v>39</v>
      </c>
      <c r="S3" s="7" t="s">
        <v>40</v>
      </c>
      <c r="T3" s="7" t="s">
        <v>41</v>
      </c>
      <c r="U3" s="7" t="s">
        <v>42</v>
      </c>
      <c r="V3" s="19">
        <v>44986</v>
      </c>
      <c r="W3" s="19">
        <v>44991</v>
      </c>
      <c r="X3" s="6">
        <f>N3-V3</f>
        <v>5</v>
      </c>
      <c r="Y3" s="20" t="s">
        <v>43</v>
      </c>
      <c r="Z3" s="7" t="s">
        <v>44</v>
      </c>
      <c r="AA3" s="7" t="s">
        <v>45</v>
      </c>
      <c r="AB3" s="27">
        <v>1</v>
      </c>
      <c r="AC3" s="20" t="s">
        <v>46</v>
      </c>
      <c r="AD3" s="21">
        <f>IFERROR(AE3/AB3,0)</f>
        <v>1007.18</v>
      </c>
      <c r="AE3" s="22">
        <v>1007.18</v>
      </c>
      <c r="AF3" s="22" t="s">
        <v>47</v>
      </c>
      <c r="AG3" s="32">
        <v>1007.18</v>
      </c>
      <c r="AH3" s="23" t="s">
        <v>48</v>
      </c>
      <c r="AI3" s="8" t="s">
        <v>49</v>
      </c>
      <c r="AJ3" s="24" t="s">
        <v>38</v>
      </c>
      <c r="AK3" s="18" t="s">
        <v>50</v>
      </c>
      <c r="AL3" s="7" t="s">
        <v>43</v>
      </c>
      <c r="AM3" s="7" t="s">
        <v>44</v>
      </c>
      <c r="AN3" s="25" t="s">
        <v>47</v>
      </c>
      <c r="AO3" s="7" t="s">
        <v>47</v>
      </c>
      <c r="AP3" s="7" t="s">
        <v>47</v>
      </c>
      <c r="AQ3" s="7" t="s">
        <v>47</v>
      </c>
    </row>
    <row r="4" spans="1:44" s="7" customFormat="1" x14ac:dyDescent="0.25">
      <c r="A4" s="15" t="s">
        <v>51</v>
      </c>
      <c r="B4" s="15" t="str">
        <f>IF(K4="","Hide","Show")</f>
        <v>Show</v>
      </c>
      <c r="C4" s="7" t="s">
        <v>34</v>
      </c>
      <c r="E4" s="16" t="str">
        <f>"""UICACS"","""",""SQL="",""2=DOCNUM"",""33031157"",""14=CUSTREF"",""8711153927"",""14=U_CUSTREF"",""8711153927"",""15=DOCDATE"",""08/03/2023"",""15=TAXDATE"",""08/03/2023"",""14=CARDCODE"",""CN0384-SGD"",""14=CARDNAME"",""NG TENG FONG GENERAL HOSPITAL"",""14=ITEMCODE"",""MS7NQ-00300GLP"",""14="&amp;"ITEMNAME"",""MS SQLSVRSTDCORE SNGL LICSAPK MVL 2LIC CORELIC"",""10=QUANTITY"",""10.000000"",""14=U_PONO"",""942113"",""15=U_PODATE"",""07/03/2023"",""10=U_TLINTCOS"",""0.000000"",""2=SLPCODE"",""132"",""14=SLPNAME"",""E0001-CS"",""14=MEMO"",""WENDY KUM CHIOU SZE"",""14=CONTACTNAME"",""E-I"&amp;"NVOICE (AP DIRECT)"",""10=LINETOTAL"",""59271.500000"",""14=U_ENR"","""",""14=U_MSENR"",""S7138270"",""14=U_MSPCN"",""BB5B28CB"",""14=ADDRESS2"",""CHEUNG CHEE WAI/MARK ONG_x000D_NG TENG FONG GENERAL HOSPITAL NO. 1 JURONG EAST STREET 21, JURONG COMMUNITY HOSPITAL,  SINGAPORE 609609"&amp;"_x000D_CHEUNG CHEE WAI/MARK ONG_x000D_TEL: 94775237_x000D_FAX: _x000D_EMAIL: cheung.chee.wai@ihis.com.sg"""</f>
        <v>"UICACS","","SQL=","2=DOCNUM","33031157","14=CUSTREF","8711153927","14=U_CUSTREF","8711153927","15=DOCDATE","08/03/2023","15=TAXDATE","08/03/2023","14=CARDCODE","CN0384-SGD","14=CARDNAME","NG TENG FONG GENERAL HOSPITAL","14=ITEMCODE","MS7NQ-00300GLP","14=ITEMNAME","MS SQLSVRSTDCORE SNGL LICSAPK MVL 2LIC CORELIC","10=QUANTITY","10.000000","14=U_PONO","942113","15=U_PODATE","07/03/2023","10=U_TLINTCOS","0.000000","2=SLPCODE","132","14=SLPNAME","E0001-CS","14=MEMO","WENDY KUM CHIOU SZE","14=CONTACTNAME","E-INVOICE (AP DIRECT)","10=LINETOTAL","59271.500000","14=U_ENR","","14=U_MSENR","S7138270","14=U_MSPCN","BB5B28CB","14=ADDRESS2","CHEUNG CHEE WAI/MARK ONG_x000D_NG TENG FONG GENERAL HOSPITAL NO. 1 JURONG EAST STREET 21, JURONG COMMUNITY HOSPITAL,  SINGAPORE 609609_x000D_CHEUNG CHEE WAI/MARK ONG_x000D_TEL: 94775237_x000D_FAX: _x000D_EMAIL: cheung.chee.wai@ihis.com.sg"</v>
      </c>
      <c r="I4" s="17"/>
      <c r="K4" s="7">
        <f>MONTH(N4)</f>
        <v>3</v>
      </c>
      <c r="L4" s="7">
        <f>YEAR(N4)</f>
        <v>2023</v>
      </c>
      <c r="M4" s="7">
        <v>33031157</v>
      </c>
      <c r="N4" s="18">
        <v>44993</v>
      </c>
      <c r="O4" s="7" t="s">
        <v>36</v>
      </c>
      <c r="P4" s="7" t="s">
        <v>52</v>
      </c>
      <c r="Q4" s="7" t="s">
        <v>38</v>
      </c>
      <c r="R4" s="7" t="s">
        <v>53</v>
      </c>
      <c r="S4" s="7" t="s">
        <v>54</v>
      </c>
      <c r="T4" s="7" t="s">
        <v>55</v>
      </c>
      <c r="U4" s="7" t="s">
        <v>56</v>
      </c>
      <c r="V4" s="19">
        <v>44992</v>
      </c>
      <c r="W4" s="19">
        <v>44993</v>
      </c>
      <c r="X4" s="6">
        <f t="shared" ref="X4" si="0">N4-V4</f>
        <v>1</v>
      </c>
      <c r="Y4" s="20" t="s">
        <v>57</v>
      </c>
      <c r="Z4" s="7" t="s">
        <v>58</v>
      </c>
      <c r="AA4" s="7" t="s">
        <v>59</v>
      </c>
      <c r="AB4" s="27">
        <v>10</v>
      </c>
      <c r="AC4" s="20" t="s">
        <v>60</v>
      </c>
      <c r="AD4" s="21">
        <f>IFERROR(AE4/AB4,0)</f>
        <v>5927.15</v>
      </c>
      <c r="AE4" s="22">
        <v>59271.5</v>
      </c>
      <c r="AF4" s="22" t="s">
        <v>47</v>
      </c>
      <c r="AG4" s="32">
        <v>59271.5</v>
      </c>
      <c r="AH4" s="23" t="s">
        <v>48</v>
      </c>
      <c r="AI4" s="8" t="s">
        <v>61</v>
      </c>
      <c r="AJ4" s="24" t="s">
        <v>38</v>
      </c>
      <c r="AK4" s="18" t="s">
        <v>50</v>
      </c>
      <c r="AL4" s="7" t="s">
        <v>57</v>
      </c>
      <c r="AM4" s="7" t="s">
        <v>58</v>
      </c>
      <c r="AN4" s="25" t="s">
        <v>72</v>
      </c>
      <c r="AO4" s="7" t="s">
        <v>71</v>
      </c>
      <c r="AP4" s="7" t="s">
        <v>70</v>
      </c>
      <c r="AQ4" s="7" t="s">
        <v>47</v>
      </c>
    </row>
    <row r="5" spans="1:44" s="7" customFormat="1" x14ac:dyDescent="0.25">
      <c r="A5" s="15" t="s">
        <v>51</v>
      </c>
      <c r="B5" s="15" t="str">
        <f>IF(K5="","Hide","Show")</f>
        <v>Show</v>
      </c>
      <c r="C5" s="7" t="s">
        <v>34</v>
      </c>
      <c r="E5" s="16" t="str">
        <f>"""UICACS"","""",""SQL="",""2=DOCNUM"",""33031212"",""14=CUSTREF"",""7452005239"",""14=U_CUSTREF"",""7452005239"",""15=DOCDATE"",""17/03/2023"",""15=TAXDATE"",""17/03/2023"",""14=CARDCODE"",""CN0245-SGD"",""14=CARDNAME"",""NATIONAL UNIVERSITY HEALTH SYSTEM PTE. LTD."",""14=ITEMCODE"",""MSD86-"&amp;"05988GLP"",""14=ITEMNAME"",""MS VISIO STD 2021 SNGL LTSC"",""10=QUANTITY"",""1.000000"",""14=U_PONO"",""942269A"",""15=U_PODATE"",""16/03/2023"",""10=U_TLINTCOS"",""0.000000"",""2=SLPCODE"",""114"",""14=SLPNAME"",""E0001-AW"",""14=MEMO"",""ANGIE WONG"",""14=CONTACTNAME"",""E-INVOICE(AP DIRE"&amp;"CT)"",""10=LINETOTAL"",""277.810000"",""14=U_ENR"","""",""14=U_MSENR"",""S7138270"",""14=U_MSPCN"",""AB57EDFE"",""14=ADDRESS2"",""NG JING JUN_x000D_NATIONAL UNIVERSITY HEALTH SYSTEM PTE. LTD. NTFGH ANNEXE BLOCK SINGAPORE_x000D_NG JING JUN_x000D_TEL: 6716 5320_x000D_FAX: _x000D_EMAIL: jing_jun_ng@nuhs.edu"&amp;".SG"""</f>
        <v>"UICACS","","SQL=","2=DOCNUM","33031212","14=CUSTREF","7452005239","14=U_CUSTREF","7452005239","15=DOCDATE","17/03/2023","15=TAXDATE","17/03/2023","14=CARDCODE","CN0245-SGD","14=CARDNAME","NATIONAL UNIVERSITY HEALTH SYSTEM PTE. LTD.","14=ITEMCODE","MSD86-05988GLP","14=ITEMNAME","MS VISIO STD 2021 SNGL LTSC","10=QUANTITY","1.000000","14=U_PONO","942269A","15=U_PODATE","16/03/2023","10=U_TLINTCOS","0.000000","2=SLPCODE","114","14=SLPNAME","E0001-AW","14=MEMO","ANGIE WONG","14=CONTACTNAME","E-INVOICE(AP DIRECT)","10=LINETOTAL","277.810000","14=U_ENR","","14=U_MSENR","S7138270","14=U_MSPCN","AB57EDFE","14=ADDRESS2","NG JING JUN_x000D_NATIONAL UNIVERSITY HEALTH SYSTEM PTE. LTD. NTFGH ANNEXE BLOCK SINGAPORE_x000D_NG JING JUN_x000D_TEL: 6716 5320_x000D_FAX: _x000D_EMAIL: jing_jun_ng@nuhs.edu.SG"</v>
      </c>
      <c r="I5" s="17"/>
      <c r="K5" s="7">
        <f>MONTH(N5)</f>
        <v>3</v>
      </c>
      <c r="L5" s="7">
        <f>YEAR(N5)</f>
        <v>2023</v>
      </c>
      <c r="M5" s="7">
        <v>33031212</v>
      </c>
      <c r="N5" s="18">
        <v>45002</v>
      </c>
      <c r="O5" s="7" t="s">
        <v>36</v>
      </c>
      <c r="P5" s="7" t="s">
        <v>37</v>
      </c>
      <c r="Q5" s="7" t="s">
        <v>38</v>
      </c>
      <c r="R5" s="7" t="s">
        <v>39</v>
      </c>
      <c r="S5" s="7" t="s">
        <v>40</v>
      </c>
      <c r="T5" s="7" t="s">
        <v>62</v>
      </c>
      <c r="U5" s="7" t="s">
        <v>63</v>
      </c>
      <c r="V5" s="19">
        <v>45001</v>
      </c>
      <c r="W5" s="19">
        <v>45002</v>
      </c>
      <c r="X5" s="6">
        <f>N5-V5</f>
        <v>1</v>
      </c>
      <c r="Y5" s="20" t="s">
        <v>64</v>
      </c>
      <c r="Z5" s="7" t="s">
        <v>65</v>
      </c>
      <c r="AA5" s="7" t="s">
        <v>45</v>
      </c>
      <c r="AB5" s="27">
        <v>1</v>
      </c>
      <c r="AC5" s="20" t="s">
        <v>46</v>
      </c>
      <c r="AD5" s="21">
        <f>IFERROR(AE5/AB5,0)</f>
        <v>277.81</v>
      </c>
      <c r="AE5" s="22">
        <v>277.81</v>
      </c>
      <c r="AF5" s="22" t="s">
        <v>47</v>
      </c>
      <c r="AG5" s="32">
        <v>277.81</v>
      </c>
      <c r="AH5" s="23" t="s">
        <v>48</v>
      </c>
      <c r="AI5" s="8" t="s">
        <v>66</v>
      </c>
      <c r="AJ5" s="24" t="s">
        <v>38</v>
      </c>
      <c r="AK5" s="18" t="s">
        <v>50</v>
      </c>
      <c r="AL5" s="7" t="s">
        <v>64</v>
      </c>
      <c r="AM5" s="7" t="s">
        <v>65</v>
      </c>
      <c r="AN5" s="25" t="s">
        <v>47</v>
      </c>
      <c r="AO5" s="7" t="s">
        <v>47</v>
      </c>
      <c r="AP5" s="7" t="s">
        <v>47</v>
      </c>
      <c r="AQ5" s="7" t="s">
        <v>47</v>
      </c>
    </row>
    <row r="6" spans="1:44" s="7" customFormat="1" x14ac:dyDescent="0.25">
      <c r="A6" s="15" t="s">
        <v>51</v>
      </c>
      <c r="B6" s="15" t="str">
        <f>IF(K6="","Hide","Show")</f>
        <v>Show</v>
      </c>
      <c r="C6" s="7" t="s">
        <v>34</v>
      </c>
      <c r="E6" s="16" t="str">
        <f>"""UICACS"","""",""SQL="",""2=DOCNUM"",""33031247"",""14=CUSTREF"",""8711154771"",""14=U_CUSTREF"",""8711154771"",""15=DOCDATE"",""23/03/2023"",""15=TAXDATE"",""23/03/2023"",""14=CARDCODE"",""CN0384-SGD"",""14=CARDNAME"",""NG TENG FONG GENERAL HOSPITAL"",""14=ITEMCODE"",""MS7NQ-00300GLP"",""14="&amp;"ITEMNAME"",""MS SQLSVRSTDCORE SNGL LICSAPK MVL 2LIC CORELIC"",""10=QUANTITY"",""2.000000"",""14=U_PONO"",""942395"",""15=U_PODATE"",""22/03/2023"",""10=U_TLINTCOS"",""0.000000"",""2=SLPCODE"",""132"",""14=SLPNAME"",""E0001-CS"",""14=MEMO"",""WENDY KUM CHIOU SZE"",""14=CONTACTNAME"",""E-IN"&amp;"VOICE (AP DIRECT)"",""10=LINETOTAL"",""11745.580000"",""14=U_ENR"","""",""14=U_MSENR"",""S7138270"",""14=U_MSPCN"",""BB5B28CB"",""14=ADDRESS2"",""RENA CHU_x000D_NG TENG FONG GENERAL HOSPITAL NO. 1 JURONG EAST STREET 21  SINGAPORE 609606_x000D_RENA CHU_x000D_TEL: 98591569_x000D_FAX: _x000D_EMAIL: rena.chu"&amp;"@ihis.com.sg"""</f>
        <v>"UICACS","","SQL=","2=DOCNUM","33031247","14=CUSTREF","8711154771","14=U_CUSTREF","8711154771","15=DOCDATE","23/03/2023","15=TAXDATE","23/03/2023","14=CARDCODE","CN0384-SGD","14=CARDNAME","NG TENG FONG GENERAL HOSPITAL","14=ITEMCODE","MS7NQ-00300GLP","14=ITEMNAME","MS SQLSVRSTDCORE SNGL LICSAPK MVL 2LIC CORELIC","10=QUANTITY","2.000000","14=U_PONO","942395","15=U_PODATE","22/03/2023","10=U_TLINTCOS","0.000000","2=SLPCODE","132","14=SLPNAME","E0001-CS","14=MEMO","WENDY KUM CHIOU SZE","14=CONTACTNAME","E-INVOICE (AP DIRECT)","10=LINETOTAL","11745.580000","14=U_ENR","","14=U_MSENR","S7138270","14=U_MSPCN","BB5B28CB","14=ADDRESS2","RENA CHU_x000D_NG TENG FONG GENERAL HOSPITAL NO. 1 JURONG EAST STREET 21  SINGAPORE 609606_x000D_RENA CHU_x000D_TEL: 98591569_x000D_FAX: _x000D_EMAIL: rena.chu@ihis.com.sg"</v>
      </c>
      <c r="I6" s="17"/>
      <c r="K6" s="7">
        <f>MONTH(N6)</f>
        <v>3</v>
      </c>
      <c r="L6" s="7">
        <f>YEAR(N6)</f>
        <v>2023</v>
      </c>
      <c r="M6" s="7">
        <v>33031247</v>
      </c>
      <c r="N6" s="18">
        <v>45008</v>
      </c>
      <c r="O6" s="7" t="s">
        <v>36</v>
      </c>
      <c r="P6" s="7" t="s">
        <v>52</v>
      </c>
      <c r="Q6" s="7" t="s">
        <v>38</v>
      </c>
      <c r="R6" s="7" t="s">
        <v>53</v>
      </c>
      <c r="S6" s="7" t="s">
        <v>54</v>
      </c>
      <c r="T6" s="7" t="s">
        <v>67</v>
      </c>
      <c r="U6" s="7" t="s">
        <v>68</v>
      </c>
      <c r="V6" s="19">
        <v>45007</v>
      </c>
      <c r="W6" s="19">
        <v>45008</v>
      </c>
      <c r="X6" s="6">
        <f>N6-V6</f>
        <v>1</v>
      </c>
      <c r="Y6" s="20" t="s">
        <v>57</v>
      </c>
      <c r="Z6" s="7" t="s">
        <v>58</v>
      </c>
      <c r="AA6" s="7" t="s">
        <v>59</v>
      </c>
      <c r="AB6" s="27">
        <v>2</v>
      </c>
      <c r="AC6" s="20" t="s">
        <v>60</v>
      </c>
      <c r="AD6" s="21">
        <f>IFERROR(AE6/AB6,0)</f>
        <v>5872.79</v>
      </c>
      <c r="AE6" s="22">
        <v>11745.58</v>
      </c>
      <c r="AF6" s="22" t="s">
        <v>47</v>
      </c>
      <c r="AG6" s="32">
        <v>11745.58</v>
      </c>
      <c r="AH6" s="23" t="s">
        <v>48</v>
      </c>
      <c r="AI6" s="8" t="s">
        <v>69</v>
      </c>
      <c r="AJ6" s="24" t="s">
        <v>38</v>
      </c>
      <c r="AK6" s="18" t="s">
        <v>50</v>
      </c>
      <c r="AL6" s="7" t="s">
        <v>57</v>
      </c>
      <c r="AM6" s="7" t="s">
        <v>58</v>
      </c>
      <c r="AN6" s="25" t="s">
        <v>72</v>
      </c>
      <c r="AO6" s="7" t="s">
        <v>71</v>
      </c>
      <c r="AP6" s="7" t="s">
        <v>70</v>
      </c>
      <c r="AQ6" s="7" t="s">
        <v>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YuenFun</dc:creator>
  <cp:lastModifiedBy>YuenFun</cp:lastModifiedBy>
  <dcterms:created xsi:type="dcterms:W3CDTF">2023-04-06T03:04:16Z</dcterms:created>
  <dcterms:modified xsi:type="dcterms:W3CDTF">2023-04-06T03:27:01Z</dcterms:modified>
</cp:coreProperties>
</file>