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3CBDDC13-D67D-4101-BD2B-8D71E0F1B3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" l="1"/>
  <c r="AD24" i="2"/>
  <c r="X24" i="2"/>
  <c r="E24" i="2"/>
  <c r="K24" i="2"/>
  <c r="L24" i="2"/>
  <c r="O24" i="2"/>
  <c r="P24" i="2"/>
  <c r="R24" i="2"/>
  <c r="S24" i="2"/>
  <c r="Y24" i="2"/>
  <c r="Z24" i="2"/>
  <c r="AA24" i="2"/>
  <c r="AC24" i="2"/>
  <c r="AF24" i="2"/>
  <c r="AI24" i="2"/>
  <c r="AL24" i="2"/>
  <c r="AM24" i="2"/>
  <c r="AQ24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D6" i="2" l="1"/>
  <c r="D5" i="2"/>
  <c r="I6" i="2"/>
  <c r="I5" i="2"/>
  <c r="D4" i="2"/>
  <c r="E4" i="2" s="1"/>
  <c r="E6" i="2" l="1"/>
  <c r="E5" i="2"/>
  <c r="B24" i="2"/>
</calcChain>
</file>

<file path=xl/sharedStrings.xml><?xml version="1.0" encoding="utf-8"?>
<sst xmlns="http://schemas.openxmlformats.org/spreadsheetml/2006/main" count="878" uniqueCount="197">
  <si>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</si>
  <si>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</si>
  <si>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</si>
  <si>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</si>
  <si>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</si>
  <si>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</si>
  <si>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</si>
  <si>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</si>
  <si>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</si>
  <si>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</si>
  <si>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</si>
  <si>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</si>
  <si>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</si>
  <si>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</si>
  <si>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</si>
  <si>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</si>
  <si>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</si>
  <si>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</si>
  <si>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</si>
  <si>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</si>
  <si>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</si>
  <si>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</si>
  <si>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</si>
  <si>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</si>
  <si>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</si>
  <si>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</si>
  <si>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</si>
  <si>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</si>
  <si>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</si>
  <si>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</si>
  <si>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</si>
  <si>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</si>
  <si>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</si>
  <si>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</si>
  <si>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</si>
  <si>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</si>
  <si>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</si>
  <si>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</si>
  <si>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</si>
  <si>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</si>
  <si>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</si>
  <si>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</si>
  <si>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</si>
  <si>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</si>
  <si>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</si>
  <si>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</si>
  <si>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</si>
  <si>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</si>
  <si>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</si>
  <si>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</si>
  <si>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</si>
  <si>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</si>
  <si>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</si>
  <si>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</si>
  <si>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</si>
  <si>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</si>
  <si>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</si>
  <si>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</si>
  <si>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</si>
  <si>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</si>
  <si>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</si>
  <si>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</si>
  <si>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</si>
  <si>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</si>
  <si>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</si>
  <si>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</si>
  <si>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</si>
  <si>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</si>
  <si>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</si>
  <si>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</si>
  <si>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</si>
  <si>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</si>
  <si>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</si>
  <si>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</si>
  <si>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</si>
  <si>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</si>
  <si>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</si>
  <si>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</si>
  <si>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</si>
  <si>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</si>
  <si>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</si>
  <si>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</si>
  <si>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</si>
  <si>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</si>
  <si>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</si>
  <si>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</si>
  <si>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</si>
  <si>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</si>
  <si>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</si>
  <si>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</si>
  <si>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</si>
  <si>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</si>
  <si>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</si>
  <si>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</si>
  <si>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</si>
  <si>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</si>
  <si>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</si>
  <si>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</si>
  <si>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</si>
  <si>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</si>
  <si>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</si>
  <si>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</si>
  <si>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</si>
  <si>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</si>
  <si>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</si>
  <si>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</si>
  <si>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</si>
  <si>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</si>
  <si>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</si>
  <si>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</si>
  <si>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</si>
  <si>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</si>
  <si>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</si>
  <si>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</si>
  <si>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</si>
  <si>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</si>
  <si>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</si>
  <si>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</si>
  <si>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</si>
  <si>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</si>
  <si>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</si>
  <si>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</si>
  <si>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</si>
  <si>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</si>
  <si>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</si>
  <si>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</si>
  <si>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</si>
  <si>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</si>
  <si>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</si>
  <si>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</si>
  <si>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</si>
  <si>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</si>
  <si>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</si>
  <si>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</si>
  <si>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</si>
  <si>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</si>
  <si>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</si>
  <si>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</si>
  <si>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</si>
  <si>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</si>
  <si>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</si>
  <si>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</si>
  <si>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</si>
  <si>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</si>
  <si>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</si>
  <si>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</si>
  <si>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</si>
  <si>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</si>
  <si>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</si>
  <si>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</si>
  <si>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</si>
  <si>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</si>
  <si>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</si>
  <si>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</si>
  <si>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</si>
  <si>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</si>
  <si>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</si>
  <si>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</si>
  <si>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</si>
  <si>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</si>
  <si>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</si>
  <si>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</si>
  <si>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</si>
  <si>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</si>
  <si>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</si>
  <si>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</si>
  <si>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</si>
  <si>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</si>
  <si>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</si>
  <si>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</si>
  <si>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</si>
  <si>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</si>
  <si>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</si>
  <si>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</si>
  <si>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</si>
  <si>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</si>
  <si>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</si>
  <si>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</si>
  <si>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</si>
  <si>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</si>
  <si>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</si>
  <si>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</si>
  <si>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</si>
  <si>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</si>
  <si>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</si>
  <si>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</si>
  <si>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</si>
  <si>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</si>
  <si>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</si>
  <si>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</si>
  <si>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</si>
  <si>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</si>
  <si>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</si>
  <si>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="01/09/2023"</t>
  </si>
  <si>
    <t>="30/09/2023"</t>
  </si>
  <si>
    <t>="132|102"</t>
  </si>
  <si>
    <t>LICENSE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</si>
</sst>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left" vertical="center"/>
    </xf>
    <xf numFmtId="0" fontId="14" fillId="0" borderId="0" xfId="0" applyFont="1"/>
    <xf numFmtId="0" fontId="0" fillId="0" borderId="0" xfId="0" quotePrefix="1"/>
    <xf numFmtId="0" fontId="0" fillId="2" borderId="0" xfId="0" applyFill="1" applyAlignment="1">
      <alignment horizontal="left" vertical="top" wrapText="1"/>
    </xf>
    <xf numFmtId="167" fontId="0" fillId="2" borderId="0" xfId="0" applyNumberFormat="1" applyFill="1" applyAlignment="1">
      <alignment horizontal="left" vertical="top"/>
    </xf>
    <xf numFmtId="165" fontId="0" fillId="2" borderId="0" xfId="2" applyNumberFormat="1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6" borderId="0" xfId="0" applyFill="1" applyAlignment="1">
      <alignment horizontal="left" vertical="top" wrapText="1"/>
    </xf>
    <xf numFmtId="167" fontId="0" fillId="6" borderId="0" xfId="0" applyNumberFormat="1" applyFill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11" fillId="3" borderId="0" xfId="0" applyNumberFormat="1" applyFont="1" applyFill="1" applyAlignment="1">
      <alignment horizontal="left" vertical="center"/>
    </xf>
    <xf numFmtId="40" fontId="11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167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5" borderId="0" xfId="0" applyFill="1" applyAlignment="1">
      <alignment horizontal="left" vertical="top"/>
    </xf>
    <xf numFmtId="166" fontId="0" fillId="0" borderId="0" xfId="0" applyNumberFormat="1" applyAlignment="1">
      <alignment horizontal="left" vertical="top"/>
    </xf>
    <xf numFmtId="40" fontId="5" fillId="0" borderId="0" xfId="2" applyNumberFormat="1" applyFont="1" applyAlignment="1">
      <alignment horizontal="left" vertical="top"/>
    </xf>
    <xf numFmtId="168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center"/>
    </xf>
    <xf numFmtId="164" fontId="0" fillId="0" borderId="0" xfId="2" applyFont="1" applyAlignment="1">
      <alignment horizontal="left" vertical="top"/>
    </xf>
    <xf numFmtId="0" fontId="8" fillId="0" borderId="0" xfId="1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"01/09/2023"</f>
        <v>01/09/2023</v>
      </c>
    </row>
    <row r="4" spans="1:6">
      <c r="A4" s="1" t="s">
        <v>0</v>
      </c>
      <c r="B4" s="4" t="s">
        <v>6</v>
      </c>
      <c r="C4" s="5" t="str">
        <f>"30/09/2023"</f>
        <v>30/09/2023</v>
      </c>
    </row>
    <row r="5" spans="1:6">
      <c r="A5" s="1" t="s">
        <v>0</v>
      </c>
      <c r="B5" s="4" t="s">
        <v>26</v>
      </c>
      <c r="C5" s="4" t="str">
        <f>"132|102"</f>
        <v>132|102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01/Sep/2023..30/Sep/2023</v>
      </c>
    </row>
    <row r="9" spans="1:6">
      <c r="A9" s="1" t="s">
        <v>9</v>
      </c>
      <c r="C9" s="3" t="str">
        <f>TEXT($C$3,"yyyyMMdd") &amp; ".." &amp; TEXT($C$4,"yyyyMMdd")</f>
        <v>20230901..20230930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0"/>
    </row>
    <row r="17" spans="7:7">
      <c r="G17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2"/>
  <sheetViews>
    <sheetView tabSelected="1" topLeftCell="AF21" zoomScale="85" zoomScaleNormal="85" workbookViewId="0">
      <selection activeCell="AO28" sqref="AO28"/>
    </sheetView>
  </sheetViews>
  <sheetFormatPr defaultColWidth="9.28515625" defaultRowHeight="15"/>
  <cols>
    <col min="1" max="2" width="17.7109375" style="2" hidden="1" customWidth="1"/>
    <col min="3" max="3" width="15.7109375" style="3" hidden="1" customWidth="1"/>
    <col min="4" max="4" width="20.7109375" style="3" hidden="1" customWidth="1"/>
    <col min="5" max="5" width="23.28515625" style="3" hidden="1" customWidth="1"/>
    <col min="6" max="6" width="16.28515625" style="3" hidden="1" customWidth="1"/>
    <col min="7" max="7" width="12.7109375" style="3" hidden="1" customWidth="1"/>
    <col min="8" max="8" width="9.28515625" style="3" hidden="1" customWidth="1"/>
    <col min="9" max="9" width="20" style="29" hidden="1" customWidth="1"/>
    <col min="10" max="10" width="9.28515625" style="3" hidden="1" customWidth="1"/>
    <col min="11" max="11" width="8.140625" style="3" bestFit="1" customWidth="1"/>
    <col min="12" max="12" width="6.28515625" style="3" bestFit="1" customWidth="1"/>
    <col min="13" max="14" width="10.7109375" style="3" customWidth="1"/>
    <col min="15" max="16" width="11.5703125" style="30" customWidth="1"/>
    <col min="17" max="17" width="8.85546875" style="3" bestFit="1" customWidth="1"/>
    <col min="18" max="18" width="12.42578125" style="3" bestFit="1" customWidth="1"/>
    <col min="19" max="19" width="28.42578125" style="3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3" bestFit="1" customWidth="1"/>
    <col min="24" max="24" width="17.85546875" style="3" customWidth="1"/>
    <col min="25" max="25" width="9.140625" style="3" hidden="1" customWidth="1"/>
    <col min="26" max="26" width="17.7109375" style="3" hidden="1" customWidth="1"/>
    <col min="27" max="27" width="22.42578125" style="3" bestFit="1" customWidth="1"/>
    <col min="28" max="28" width="10.5703125" style="3" bestFit="1" customWidth="1"/>
    <col min="29" max="29" width="41.7109375" style="31" bestFit="1" customWidth="1"/>
    <col min="30" max="30" width="17.7109375" style="3" customWidth="1"/>
    <col min="31" max="31" width="12.28515625" style="3" customWidth="1"/>
    <col min="32" max="32" width="5.28515625" style="3" customWidth="1"/>
    <col min="33" max="33" width="17.42578125" style="3" customWidth="1"/>
    <col min="34" max="34" width="8.5703125" style="3" customWidth="1"/>
    <col min="35" max="35" width="9.7109375" style="3" customWidth="1"/>
    <col min="36" max="36" width="10.7109375" style="3" bestFit="1" customWidth="1"/>
    <col min="37" max="37" width="18.28515625" style="3" bestFit="1" customWidth="1"/>
    <col min="38" max="38" width="27.5703125" style="3" customWidth="1"/>
    <col min="39" max="39" width="50.85546875" style="32" customWidth="1"/>
    <col min="40" max="40" width="33.5703125" style="32" customWidth="1"/>
    <col min="41" max="41" width="23.85546875" style="3" customWidth="1"/>
    <col min="42" max="42" width="18.42578125" style="3" customWidth="1"/>
    <col min="43" max="43" width="19" style="3" customWidth="1"/>
    <col min="44" max="44" width="20" style="3" hidden="1" customWidth="1"/>
    <col min="45" max="46" width="9.28515625" style="3" hidden="1" customWidth="1"/>
    <col min="47" max="16384" width="9.28515625" style="3"/>
  </cols>
  <sheetData>
    <row r="1" spans="1:46" s="2" customFormat="1" hidden="1">
      <c r="A1" s="2" t="s">
        <v>185</v>
      </c>
      <c r="B1" s="2" t="s">
        <v>46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7</v>
      </c>
      <c r="H1" s="2" t="s">
        <v>7</v>
      </c>
      <c r="I1" s="26" t="s">
        <v>7</v>
      </c>
      <c r="J1" s="2" t="s">
        <v>51</v>
      </c>
      <c r="K1" s="2" t="s">
        <v>18</v>
      </c>
      <c r="L1" s="2" t="s">
        <v>18</v>
      </c>
      <c r="O1" s="27" t="s">
        <v>18</v>
      </c>
      <c r="P1" s="27"/>
      <c r="Q1" s="2" t="s">
        <v>18</v>
      </c>
      <c r="R1" s="2" t="s">
        <v>18</v>
      </c>
      <c r="S1" s="2" t="s">
        <v>18</v>
      </c>
      <c r="T1" s="2" t="s">
        <v>18</v>
      </c>
      <c r="V1" s="2" t="s">
        <v>18</v>
      </c>
      <c r="Y1" s="2" t="s">
        <v>7</v>
      </c>
      <c r="Z1" s="2" t="s">
        <v>7</v>
      </c>
      <c r="AA1" s="2" t="s">
        <v>18</v>
      </c>
      <c r="AB1" s="2" t="s">
        <v>18</v>
      </c>
      <c r="AC1" s="2" t="s">
        <v>18</v>
      </c>
      <c r="AJ1" s="2" t="s">
        <v>18</v>
      </c>
      <c r="AK1" s="2" t="s">
        <v>18</v>
      </c>
      <c r="AM1" s="28"/>
      <c r="AN1" s="28"/>
      <c r="AR1" s="2" t="s">
        <v>7</v>
      </c>
      <c r="AS1" s="2" t="s">
        <v>7</v>
      </c>
      <c r="AT1" s="2" t="s">
        <v>7</v>
      </c>
    </row>
    <row r="2" spans="1:46" hidden="1">
      <c r="A2" s="2" t="s">
        <v>7</v>
      </c>
      <c r="D2" s="3" t="s">
        <v>19</v>
      </c>
      <c r="E2" s="3" t="str">
        <f>Option!$C$2</f>
        <v>UICACS</v>
      </c>
    </row>
    <row r="3" spans="1:46" hidden="1">
      <c r="A3" s="2" t="s">
        <v>7</v>
      </c>
      <c r="D3" s="33" t="s">
        <v>22</v>
      </c>
      <c r="E3" s="33" t="s">
        <v>20</v>
      </c>
      <c r="F3" s="33" t="s">
        <v>21</v>
      </c>
      <c r="G3" s="33" t="s">
        <v>23</v>
      </c>
      <c r="H3" s="33" t="s">
        <v>47</v>
      </c>
      <c r="I3" s="34" t="s">
        <v>24</v>
      </c>
    </row>
    <row r="4" spans="1:46" ht="15" hidden="1" customHeight="1">
      <c r="A4" s="2" t="s">
        <v>7</v>
      </c>
      <c r="C4" s="3" t="s">
        <v>11</v>
      </c>
      <c r="D4" s="29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29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35" t="s">
        <v>96</v>
      </c>
      <c r="G4" s="3" t="s">
        <v>25</v>
      </c>
      <c r="H4" s="3" t="str">
        <f>" ORDER BY DOCNUM, DOCDATE"</f>
        <v xml:space="preserve"> ORDER BY DOCNUM, DOCDATE</v>
      </c>
    </row>
    <row r="5" spans="1:46" ht="15" hidden="1" customHeight="1">
      <c r="A5" s="2" t="s">
        <v>7</v>
      </c>
      <c r="C5" s="3" t="s">
        <v>10</v>
      </c>
      <c r="D5" s="29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29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35" t="s">
        <v>96</v>
      </c>
      <c r="G5" s="3" t="s">
        <v>25</v>
      </c>
      <c r="H5" s="3" t="str">
        <f>" ORDER BY DOCNUM, DOCDATE"</f>
        <v xml:space="preserve"> ORDER BY DOCNUM, DOCDATE</v>
      </c>
      <c r="I5" s="29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2" t="s">
        <v>7</v>
      </c>
      <c r="C6" s="3" t="s">
        <v>41</v>
      </c>
      <c r="D6" s="29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29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35" t="s">
        <v>96</v>
      </c>
      <c r="G6" s="3" t="s">
        <v>25</v>
      </c>
      <c r="H6" s="3" t="str">
        <f>" ORDER BY DOCNUM, DOCDATE"</f>
        <v xml:space="preserve"> ORDER BY DOCNUM, DOCDATE</v>
      </c>
      <c r="I6" s="29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2" t="s">
        <v>7</v>
      </c>
    </row>
    <row r="8" spans="1:46" hidden="1">
      <c r="A8" s="2" t="s">
        <v>7</v>
      </c>
      <c r="K8" s="36"/>
    </row>
    <row r="9" spans="1:46" hidden="1">
      <c r="A9" s="2" t="s">
        <v>7</v>
      </c>
      <c r="K9" s="36"/>
    </row>
    <row r="10" spans="1:46" hidden="1">
      <c r="A10" s="2" t="s">
        <v>7</v>
      </c>
    </row>
    <row r="11" spans="1:46" hidden="1">
      <c r="A11" s="2" t="s">
        <v>7</v>
      </c>
      <c r="C11" s="3" t="s">
        <v>27</v>
      </c>
      <c r="E11" s="3" t="str">
        <f>Option!$C$9</f>
        <v>20230901..20230930</v>
      </c>
      <c r="K11" s="36"/>
    </row>
    <row r="12" spans="1:46" hidden="1">
      <c r="A12" s="2" t="s">
        <v>7</v>
      </c>
      <c r="C12" s="3" t="s">
        <v>28</v>
      </c>
      <c r="E12" s="3" t="str">
        <f>Option!$C$5</f>
        <v>132|102</v>
      </c>
      <c r="K12" s="36"/>
    </row>
    <row r="13" spans="1:46" hidden="1">
      <c r="A13" s="2" t="s">
        <v>7</v>
      </c>
      <c r="C13" s="3" t="s">
        <v>42</v>
      </c>
      <c r="E13" s="3" t="str">
        <f>Option!$C$10</f>
        <v>'S7138270','7138270' ,'s7138270'</v>
      </c>
      <c r="K13" s="36"/>
    </row>
    <row r="14" spans="1:46" hidden="1">
      <c r="A14" s="2" t="s">
        <v>7</v>
      </c>
      <c r="C14" s="3" t="s">
        <v>39</v>
      </c>
      <c r="E14" s="3" t="str">
        <f>Option!$C$11</f>
        <v>'S7138270','7138270' ,'s7138270'</v>
      </c>
      <c r="K14" s="36"/>
    </row>
    <row r="15" spans="1:46" hidden="1">
      <c r="A15" s="2" t="s">
        <v>7</v>
      </c>
      <c r="C15" s="3" t="s">
        <v>43</v>
      </c>
      <c r="E15" s="3" t="str">
        <f>Option!$C$12</f>
        <v>'MS'</v>
      </c>
      <c r="AK15" s="37"/>
    </row>
    <row r="16" spans="1:46" hidden="1">
      <c r="A16" s="2" t="s">
        <v>7</v>
      </c>
      <c r="C16" s="3" t="s">
        <v>44</v>
      </c>
      <c r="E16" s="3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4" hidden="1">
      <c r="A17" s="2" t="s">
        <v>7</v>
      </c>
    </row>
    <row r="18" spans="1:54" s="13" customFormat="1" hidden="1">
      <c r="A18" s="13" t="s">
        <v>7</v>
      </c>
      <c r="I18" s="38"/>
      <c r="O18" s="39"/>
      <c r="P18" s="39"/>
      <c r="AC18" s="40"/>
      <c r="AM18" s="41"/>
      <c r="AN18" s="41"/>
    </row>
    <row r="20" spans="1:54" ht="15.75"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54" s="43" customFormat="1" ht="18.75">
      <c r="A21" s="42"/>
      <c r="B21" s="42"/>
      <c r="I21" s="44"/>
      <c r="K21" s="61" t="s">
        <v>53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</row>
    <row r="22" spans="1:54" ht="15.75"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54" s="46" customFormat="1" ht="63">
      <c r="A23" s="45"/>
      <c r="B23" s="45"/>
      <c r="E23" s="47" t="s">
        <v>29</v>
      </c>
      <c r="I23" s="48"/>
      <c r="K23" s="21" t="s">
        <v>75</v>
      </c>
      <c r="L23" s="21" t="s">
        <v>76</v>
      </c>
      <c r="M23" s="21" t="s">
        <v>14</v>
      </c>
      <c r="N23" s="21" t="s">
        <v>16</v>
      </c>
      <c r="O23" s="49" t="s">
        <v>30</v>
      </c>
      <c r="P23" s="21" t="s">
        <v>33</v>
      </c>
      <c r="Q23" s="21" t="s">
        <v>77</v>
      </c>
      <c r="R23" s="21" t="s">
        <v>31</v>
      </c>
      <c r="S23" s="21" t="s">
        <v>38</v>
      </c>
      <c r="T23" s="21" t="s">
        <v>34</v>
      </c>
      <c r="U23" s="21" t="s">
        <v>17</v>
      </c>
      <c r="V23" s="21" t="s">
        <v>17</v>
      </c>
      <c r="W23" s="22" t="s">
        <v>79</v>
      </c>
      <c r="X23" s="22" t="s">
        <v>80</v>
      </c>
      <c r="Y23" s="22" t="s">
        <v>36</v>
      </c>
      <c r="Z23" s="50" t="s">
        <v>12</v>
      </c>
      <c r="AA23" s="50" t="s">
        <v>32</v>
      </c>
      <c r="AB23" s="21" t="s">
        <v>13</v>
      </c>
      <c r="AC23" s="21" t="s">
        <v>37</v>
      </c>
      <c r="AD23" s="21" t="s">
        <v>56</v>
      </c>
      <c r="AE23" s="23" t="s">
        <v>57</v>
      </c>
      <c r="AF23" s="23" t="s">
        <v>81</v>
      </c>
      <c r="AG23" s="51" t="s">
        <v>82</v>
      </c>
      <c r="AH23" s="21" t="s">
        <v>83</v>
      </c>
      <c r="AI23" s="21" t="s">
        <v>84</v>
      </c>
      <c r="AJ23" s="21" t="s">
        <v>85</v>
      </c>
      <c r="AK23" s="21" t="s">
        <v>86</v>
      </c>
      <c r="AL23" s="22" t="s">
        <v>87</v>
      </c>
      <c r="AM23" s="22" t="s">
        <v>88</v>
      </c>
      <c r="AN23" s="22" t="s">
        <v>89</v>
      </c>
      <c r="AO23" s="22" t="s">
        <v>90</v>
      </c>
      <c r="AP23" s="22" t="s">
        <v>91</v>
      </c>
      <c r="AQ23" s="22" t="s">
        <v>92</v>
      </c>
      <c r="AR23" s="22"/>
    </row>
    <row r="24" spans="1:54">
      <c r="B24" s="2" t="str">
        <f>IF(K24="","Hide","Show")</f>
        <v>Show</v>
      </c>
      <c r="C24" s="3" t="s">
        <v>48</v>
      </c>
      <c r="E24" s="55" t="str">
        <f>"""UICACS"","""",""SQL="",""2=DOCNUM"",""33032751"",""14=CUSTREF"",""8454005644"",""14=U_CUSTREF"",""8454005644"",""15=DOCDATE"",""18/9/2023"",""15=TAXDATE"",""18/9/2023"",""14=CARDCODE"",""CW0080-SGD"",""14=CARDNAME"",""WOODLANDSHEALTH PTE. LTD."",""14=ITEMCODE"",""MS7NQ-00300GLP"",""14=ITEMNA"&amp;"ME"",""MS SQLSVRSTDCORE SNGL LICSAPK MVL 2LIC CORELIC"",""10=QUANTITY"",""2.000000"",""14=U_PONO"",""945813"",""15=U_PODATE"",""15/9/2023"",""10=U_TLINTCOS"",""0.000000"",""2=SLPCODE"",""132"",""14=SLPNAME"",""E0001-CS"",""14=MEMO"",""WENDY KUM CHIOU SZE"",""14=CONTACTNAME"",""FINANCE DEP"&amp;"ARTMENT - ACCOUNTS PAYABLE"",""10=LINETOTAL"",""10816.440000"",""14=U_ENR"","""",""14=U_MSENR"",""S7138270"",""14=U_MSPCN"",""92B8E51B"",""14=ADDRESS2"",""MOK PUI YONG_x000D_WOODLANDSHEALTH PTE. LTD. 300 WOODLANDS AVE 1  SINGAPORE 730588_x000D_MOK PUI YONG_x000D_TEL: 97709977_x000D_FAX: _x000D_EMAIL: PUI"&amp;"_YONG_MOK@WH.COM.SG"""</f>
        <v>"UICACS","","SQL=","2=DOCNUM","33032751","14=CUSTREF","8454005644","14=U_CUSTREF","8454005644","15=DOCDATE","18/9/2023","15=TAXDATE","18/9/2023","14=CARDCODE","CW0080-SGD","14=CARDNAME","WOODLANDSHEALTH PTE. LTD.","14=ITEMCODE","MS7NQ-00300GLP","14=ITEMNAME","MS SQLSVRSTDCORE SNGL LICSAPK MVL 2LIC CORELIC","10=QUANTITY","2.000000","14=U_PONO","945813","15=U_PODATE","15/9/2023","10=U_TLINTCOS","0.000000","2=SLPCODE","132","14=SLPNAME","E0001-CS","14=MEMO","WENDY KUM CHIOU SZE","14=CONTACTNAME","FINANCE DEPARTMENT - ACCOUNTS PAYABLE","10=LINETOTAL","10816.440000","14=U_ENR","","14=U_MSENR","S7138270","14=U_MSPCN","92B8E51B","14=ADDRESS2","MOK PUI YONG_x000D_WOODLANDSHEALTH PTE. LTD. 300 WOODLANDS AVE 1  SINGAPORE 730588_x000D_MOK PUI YONG_x000D_TEL: 97709977_x000D_FAX: _x000D_EMAIL: PUI_YONG_MOK@WH.COM.SG"</v>
      </c>
      <c r="K24" s="3">
        <f>MONTH(N24)</f>
        <v>9</v>
      </c>
      <c r="L24" s="3">
        <f>YEAR(N24)</f>
        <v>2023</v>
      </c>
      <c r="M24" s="3">
        <v>33032751</v>
      </c>
      <c r="N24" s="56">
        <v>45187</v>
      </c>
      <c r="O24" s="3" t="str">
        <f>"S7138270"</f>
        <v>S7138270</v>
      </c>
      <c r="P24" s="3" t="str">
        <f>"92B8E51B"</f>
        <v>92B8E51B</v>
      </c>
      <c r="Q24" s="3" t="s">
        <v>78</v>
      </c>
      <c r="R24" s="3" t="str">
        <f>"CW0080-SGD"</f>
        <v>CW0080-SGD</v>
      </c>
      <c r="S24" s="3" t="str">
        <f>"WOODLANDSHEALTH PTE. LTD."</f>
        <v>WOODLANDSHEALTH PTE. LTD.</v>
      </c>
      <c r="T24" s="3" t="str">
        <f>"8454005644"</f>
        <v>8454005644</v>
      </c>
      <c r="U24" s="37">
        <v>45184</v>
      </c>
      <c r="V24" s="37">
        <v>45184</v>
      </c>
      <c r="W24" s="37">
        <v>45187</v>
      </c>
      <c r="X24" s="54">
        <f>W24-V24</f>
        <v>3</v>
      </c>
      <c r="Y24" s="31" t="str">
        <f>"MS7NQ-00300GLP"</f>
        <v>MS7NQ-00300GLP</v>
      </c>
      <c r="Z24" s="3" t="str">
        <f>"MS SQLSVRSTDCORE SNGL LICSAPK MVL 2LIC CORELIC"</f>
        <v>MS SQLSVRSTDCORE SNGL LICSAPK MVL 2LIC CORELIC</v>
      </c>
      <c r="AA24" s="3" t="str">
        <f>"WENDY KUM CHIOU SZE"</f>
        <v>WENDY KUM CHIOU SZE</v>
      </c>
      <c r="AB24" s="54">
        <v>2</v>
      </c>
      <c r="AC24" s="31" t="str">
        <f>"FINANCE DEPARTMENT - ACCOUNTS PAYABLE"</f>
        <v>FINANCE DEPARTMENT - ACCOUNTS PAYABLE</v>
      </c>
      <c r="AD24" s="60">
        <f>IFERROR(AE24/AB24,0)</f>
        <v>5408.22</v>
      </c>
      <c r="AE24" s="57">
        <v>10816.44</v>
      </c>
      <c r="AF24" s="57" t="str">
        <f>"-"</f>
        <v>-</v>
      </c>
      <c r="AG24" s="58">
        <v>10816.44</v>
      </c>
      <c r="AH24" s="57" t="s">
        <v>93</v>
      </c>
      <c r="AI24" s="59" t="str">
        <f>"MOK PUI YONG_x000D_WOODLANDSHEALTH PTE. LTD. 300 WOODLANDS AVE 1  SINGAPORE 730588_x000D_MOK PUI YONG_x000D_TEL: 97709977_x000D_FAX: _x000D_EMAIL: PUI_YONG_MOK@WH.COM.SG"</f>
        <v>MOK PUI YONG_x000D_WOODLANDSHEALTH PTE. LTD. 300 WOODLANDS AVE 1  SINGAPORE 730588_x000D_MOK PUI YONG_x000D_TEL: 97709977_x000D_FAX: _x000D_EMAIL: PUI_YONG_MOK@WH.COM.SG</v>
      </c>
      <c r="AJ24" s="52" t="s">
        <v>78</v>
      </c>
      <c r="AK24" s="56" t="s">
        <v>94</v>
      </c>
      <c r="AL24" s="3" t="str">
        <f>"MS7NQ-00300GLP"</f>
        <v>MS7NQ-00300GLP</v>
      </c>
      <c r="AM24" s="3" t="str">
        <f>"MS SQLSVRSTDCORE SNGL LICSAPK MVL 2LIC CORELIC"</f>
        <v>MS SQLSVRSTDCORE SNGL LICSAPK MVL 2LIC CORELIC</v>
      </c>
      <c r="AN24" s="53" t="s">
        <v>196</v>
      </c>
      <c r="AO24" s="37">
        <v>45200</v>
      </c>
      <c r="AP24" s="37">
        <v>45961</v>
      </c>
      <c r="AQ24" s="3" t="str">
        <f>"-"</f>
        <v>-</v>
      </c>
    </row>
    <row r="25" spans="1:54">
      <c r="AU25" s="37"/>
    </row>
    <row r="26" spans="1:54">
      <c r="AV26" s="37"/>
    </row>
    <row r="27" spans="1:54">
      <c r="AW27" s="37"/>
    </row>
    <row r="28" spans="1:54">
      <c r="AX28" s="37"/>
    </row>
    <row r="29" spans="1:54">
      <c r="AY29" s="37"/>
    </row>
    <row r="30" spans="1:54">
      <c r="AZ30" s="37"/>
    </row>
    <row r="31" spans="1:54">
      <c r="BA31" s="37"/>
    </row>
    <row r="32" spans="1:54">
      <c r="BB32" s="37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15" t="s">
        <v>14</v>
      </c>
      <c r="C2" s="15" t="s">
        <v>16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5" t="s">
        <v>36</v>
      </c>
      <c r="K2" s="15" t="s">
        <v>12</v>
      </c>
      <c r="L2" s="15" t="s">
        <v>32</v>
      </c>
      <c r="M2" s="15" t="s">
        <v>13</v>
      </c>
      <c r="N2" s="15" t="s">
        <v>37</v>
      </c>
      <c r="O2" s="15" t="s">
        <v>38</v>
      </c>
      <c r="P2" s="16" t="s">
        <v>17</v>
      </c>
      <c r="Q2" s="15" t="s">
        <v>15</v>
      </c>
      <c r="R2" s="16" t="s">
        <v>56</v>
      </c>
      <c r="S2" s="17" t="s">
        <v>57</v>
      </c>
    </row>
    <row r="3" spans="1:19">
      <c r="B3" s="18" t="s">
        <v>58</v>
      </c>
      <c r="C3" s="19" t="s">
        <v>59</v>
      </c>
      <c r="D3" s="18" t="s">
        <v>39</v>
      </c>
      <c r="E3" s="18" t="s">
        <v>60</v>
      </c>
      <c r="F3" s="18" t="s">
        <v>61</v>
      </c>
      <c r="G3" s="18" t="s">
        <v>62</v>
      </c>
      <c r="H3" s="18" t="s">
        <v>63</v>
      </c>
      <c r="I3" s="18" t="s">
        <v>40</v>
      </c>
      <c r="J3" s="18" t="s">
        <v>64</v>
      </c>
      <c r="K3" s="18" t="s">
        <v>65</v>
      </c>
      <c r="L3" s="18" t="s">
        <v>66</v>
      </c>
      <c r="M3" s="18" t="s">
        <v>67</v>
      </c>
      <c r="N3" s="18" t="s">
        <v>68</v>
      </c>
      <c r="O3" s="18" t="s">
        <v>69</v>
      </c>
      <c r="P3" s="19" t="s">
        <v>70</v>
      </c>
      <c r="Q3" s="18" t="s">
        <v>71</v>
      </c>
      <c r="R3" s="20" t="e">
        <v>#VALUE!</v>
      </c>
      <c r="S3" s="20" t="s">
        <v>72</v>
      </c>
    </row>
    <row r="4" spans="1:19">
      <c r="B4" s="7" t="s">
        <v>14</v>
      </c>
      <c r="C4" s="7" t="s">
        <v>16</v>
      </c>
      <c r="D4" s="11" t="s">
        <v>30</v>
      </c>
      <c r="E4" s="7" t="s">
        <v>31</v>
      </c>
      <c r="F4" s="8" t="s">
        <v>32</v>
      </c>
      <c r="G4" s="8" t="s">
        <v>33</v>
      </c>
      <c r="H4" s="8" t="s">
        <v>34</v>
      </c>
      <c r="I4" s="7" t="s">
        <v>35</v>
      </c>
      <c r="J4" s="9" t="s">
        <v>36</v>
      </c>
      <c r="K4" s="9" t="s">
        <v>12</v>
      </c>
      <c r="L4" s="8" t="s">
        <v>32</v>
      </c>
      <c r="M4" s="8" t="s">
        <v>13</v>
      </c>
      <c r="N4" s="8" t="s">
        <v>37</v>
      </c>
      <c r="O4" s="8" t="s">
        <v>38</v>
      </c>
      <c r="P4" s="8" t="s">
        <v>17</v>
      </c>
      <c r="Q4" s="8" t="s">
        <v>15</v>
      </c>
      <c r="R4" s="20"/>
      <c r="S4" s="20"/>
    </row>
    <row r="5" spans="1:19" ht="195">
      <c r="B5" t="s">
        <v>73</v>
      </c>
      <c r="C5" s="14" t="s">
        <v>52</v>
      </c>
    </row>
    <row r="7" spans="1:19" ht="195">
      <c r="C7" s="14" t="s">
        <v>55</v>
      </c>
    </row>
    <row r="9" spans="1:19" ht="195">
      <c r="C9" s="1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24" t="s">
        <v>95</v>
      </c>
      <c r="C6" s="2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25" t="s">
        <v>106</v>
      </c>
      <c r="B1" s="25" t="s">
        <v>1</v>
      </c>
      <c r="C1" s="25" t="s">
        <v>2</v>
      </c>
      <c r="D1" s="25" t="s">
        <v>3</v>
      </c>
    </row>
    <row r="2" spans="1:5">
      <c r="B2" s="25" t="s">
        <v>19</v>
      </c>
      <c r="C2" s="25" t="s">
        <v>4</v>
      </c>
    </row>
    <row r="3" spans="1:5">
      <c r="A3" s="25" t="s">
        <v>0</v>
      </c>
      <c r="B3" s="25" t="s">
        <v>5</v>
      </c>
      <c r="C3" s="25" t="s">
        <v>193</v>
      </c>
    </row>
    <row r="4" spans="1:5">
      <c r="A4" s="25" t="s">
        <v>0</v>
      </c>
      <c r="B4" s="25" t="s">
        <v>6</v>
      </c>
      <c r="C4" s="25" t="s">
        <v>194</v>
      </c>
    </row>
    <row r="5" spans="1:5">
      <c r="A5" s="25" t="s">
        <v>0</v>
      </c>
      <c r="B5" s="25" t="s">
        <v>26</v>
      </c>
      <c r="C5" s="25" t="s">
        <v>195</v>
      </c>
      <c r="D5" s="25" t="s">
        <v>97</v>
      </c>
      <c r="E5" s="25" t="s">
        <v>45</v>
      </c>
    </row>
    <row r="8" spans="1:5">
      <c r="A8" s="25" t="s">
        <v>8</v>
      </c>
      <c r="C8" s="25" t="s">
        <v>98</v>
      </c>
    </row>
    <row r="9" spans="1:5">
      <c r="A9" s="25" t="s">
        <v>9</v>
      </c>
      <c r="C9" s="25" t="s">
        <v>99</v>
      </c>
    </row>
    <row r="10" spans="1:5">
      <c r="B10" s="25" t="s">
        <v>42</v>
      </c>
      <c r="C10" s="25" t="s">
        <v>100</v>
      </c>
    </row>
    <row r="11" spans="1:5">
      <c r="B11" s="25" t="s">
        <v>39</v>
      </c>
      <c r="C11" s="25" t="s">
        <v>100</v>
      </c>
    </row>
    <row r="12" spans="1:5">
      <c r="B12" s="25" t="s">
        <v>43</v>
      </c>
      <c r="C12" s="25" t="s">
        <v>101</v>
      </c>
    </row>
    <row r="13" spans="1:5">
      <c r="B13" s="25" t="s">
        <v>44</v>
      </c>
      <c r="C13" s="25" t="s">
        <v>102</v>
      </c>
      <c r="D13" s="25" t="s">
        <v>103</v>
      </c>
    </row>
    <row r="14" spans="1:5">
      <c r="D14" s="25" t="s">
        <v>104</v>
      </c>
    </row>
    <row r="15" spans="1:5">
      <c r="D15" s="25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25" t="s">
        <v>106</v>
      </c>
      <c r="B1" s="25" t="s">
        <v>1</v>
      </c>
      <c r="C1" s="25" t="s">
        <v>2</v>
      </c>
      <c r="D1" s="25" t="s">
        <v>3</v>
      </c>
    </row>
    <row r="2" spans="1:5">
      <c r="B2" s="25" t="s">
        <v>19</v>
      </c>
      <c r="C2" s="25" t="s">
        <v>4</v>
      </c>
    </row>
    <row r="3" spans="1:5">
      <c r="A3" s="25" t="s">
        <v>0</v>
      </c>
      <c r="B3" s="25" t="s">
        <v>5</v>
      </c>
      <c r="C3" s="25" t="s">
        <v>193</v>
      </c>
    </row>
    <row r="4" spans="1:5">
      <c r="A4" s="25" t="s">
        <v>0</v>
      </c>
      <c r="B4" s="25" t="s">
        <v>6</v>
      </c>
      <c r="C4" s="25" t="s">
        <v>194</v>
      </c>
    </row>
    <row r="5" spans="1:5">
      <c r="A5" s="25" t="s">
        <v>0</v>
      </c>
      <c r="B5" s="25" t="s">
        <v>26</v>
      </c>
      <c r="C5" s="25" t="s">
        <v>195</v>
      </c>
      <c r="D5" s="25" t="s">
        <v>97</v>
      </c>
      <c r="E5" s="25" t="s">
        <v>45</v>
      </c>
    </row>
    <row r="8" spans="1:5">
      <c r="A8" s="25" t="s">
        <v>8</v>
      </c>
      <c r="C8" s="25" t="s">
        <v>98</v>
      </c>
    </row>
    <row r="9" spans="1:5">
      <c r="A9" s="25" t="s">
        <v>9</v>
      </c>
      <c r="C9" s="25" t="s">
        <v>99</v>
      </c>
    </row>
    <row r="10" spans="1:5">
      <c r="B10" s="25" t="s">
        <v>42</v>
      </c>
      <c r="C10" s="25" t="s">
        <v>100</v>
      </c>
    </row>
    <row r="11" spans="1:5">
      <c r="B11" s="25" t="s">
        <v>39</v>
      </c>
      <c r="C11" s="25" t="s">
        <v>100</v>
      </c>
    </row>
    <row r="12" spans="1:5">
      <c r="B12" s="25" t="s">
        <v>43</v>
      </c>
      <c r="C12" s="25" t="s">
        <v>101</v>
      </c>
    </row>
    <row r="13" spans="1:5">
      <c r="B13" s="25" t="s">
        <v>44</v>
      </c>
      <c r="C13" s="25" t="s">
        <v>102</v>
      </c>
      <c r="D13" s="25" t="s">
        <v>103</v>
      </c>
    </row>
    <row r="14" spans="1:5">
      <c r="D14" s="25" t="s">
        <v>104</v>
      </c>
    </row>
    <row r="15" spans="1:5">
      <c r="D15" s="25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25" t="s">
        <v>182</v>
      </c>
      <c r="B1" s="25" t="s">
        <v>46</v>
      </c>
      <c r="C1" s="25" t="s">
        <v>7</v>
      </c>
      <c r="D1" s="25" t="s">
        <v>7</v>
      </c>
      <c r="E1" s="25" t="s">
        <v>7</v>
      </c>
      <c r="F1" s="25" t="s">
        <v>7</v>
      </c>
      <c r="G1" s="25" t="s">
        <v>7</v>
      </c>
      <c r="H1" s="25" t="s">
        <v>7</v>
      </c>
      <c r="I1" s="25" t="s">
        <v>7</v>
      </c>
      <c r="J1" s="25" t="s">
        <v>51</v>
      </c>
      <c r="K1" s="25" t="s">
        <v>18</v>
      </c>
      <c r="L1" s="25" t="s">
        <v>18</v>
      </c>
      <c r="O1" s="25" t="s">
        <v>18</v>
      </c>
      <c r="Q1" s="25" t="s">
        <v>18</v>
      </c>
      <c r="R1" s="25" t="s">
        <v>18</v>
      </c>
      <c r="S1" s="25" t="s">
        <v>18</v>
      </c>
      <c r="T1" s="25" t="s">
        <v>18</v>
      </c>
      <c r="V1" s="25" t="s">
        <v>18</v>
      </c>
      <c r="Y1" s="25" t="s">
        <v>7</v>
      </c>
      <c r="Z1" s="25" t="s">
        <v>7</v>
      </c>
      <c r="AA1" s="25" t="s">
        <v>18</v>
      </c>
      <c r="AB1" s="25" t="s">
        <v>18</v>
      </c>
      <c r="AC1" s="25" t="s">
        <v>18</v>
      </c>
      <c r="AJ1" s="25" t="s">
        <v>18</v>
      </c>
      <c r="AK1" s="25" t="s">
        <v>18</v>
      </c>
      <c r="AR1" s="25" t="s">
        <v>7</v>
      </c>
      <c r="AS1" s="25" t="s">
        <v>7</v>
      </c>
      <c r="AT1" s="25" t="s">
        <v>7</v>
      </c>
    </row>
    <row r="2" spans="1:46">
      <c r="A2" s="25" t="s">
        <v>7</v>
      </c>
      <c r="D2" s="25" t="s">
        <v>19</v>
      </c>
      <c r="E2" s="25" t="s">
        <v>107</v>
      </c>
    </row>
    <row r="3" spans="1:46">
      <c r="A3" s="25" t="s">
        <v>7</v>
      </c>
      <c r="D3" s="25" t="s">
        <v>22</v>
      </c>
      <c r="E3" s="25" t="s">
        <v>20</v>
      </c>
      <c r="F3" s="25" t="s">
        <v>21</v>
      </c>
      <c r="G3" s="25" t="s">
        <v>23</v>
      </c>
      <c r="H3" s="25" t="s">
        <v>47</v>
      </c>
      <c r="I3" s="25" t="s">
        <v>24</v>
      </c>
    </row>
    <row r="4" spans="1:46">
      <c r="A4" s="25" t="s">
        <v>7</v>
      </c>
      <c r="C4" s="25" t="s">
        <v>11</v>
      </c>
      <c r="D4" s="25" t="s">
        <v>108</v>
      </c>
      <c r="E4" s="25" t="s">
        <v>109</v>
      </c>
      <c r="F4" s="25" t="s">
        <v>96</v>
      </c>
      <c r="G4" s="25" t="s">
        <v>25</v>
      </c>
      <c r="H4" s="25" t="s">
        <v>110</v>
      </c>
    </row>
    <row r="5" spans="1:46">
      <c r="A5" s="25" t="s">
        <v>7</v>
      </c>
      <c r="C5" s="25" t="s">
        <v>10</v>
      </c>
      <c r="D5" s="25" t="s">
        <v>111</v>
      </c>
      <c r="E5" s="25" t="s">
        <v>112</v>
      </c>
      <c r="F5" s="25" t="s">
        <v>96</v>
      </c>
      <c r="G5" s="25" t="s">
        <v>25</v>
      </c>
      <c r="H5" s="25" t="s">
        <v>110</v>
      </c>
      <c r="I5" s="25" t="s">
        <v>113</v>
      </c>
    </row>
    <row r="6" spans="1:46">
      <c r="A6" s="25" t="s">
        <v>7</v>
      </c>
      <c r="C6" s="25" t="s">
        <v>41</v>
      </c>
      <c r="D6" s="25" t="s">
        <v>114</v>
      </c>
      <c r="E6" s="25" t="s">
        <v>115</v>
      </c>
      <c r="F6" s="25" t="s">
        <v>96</v>
      </c>
      <c r="G6" s="25" t="s">
        <v>25</v>
      </c>
      <c r="H6" s="25" t="s">
        <v>110</v>
      </c>
      <c r="I6" s="25" t="s">
        <v>116</v>
      </c>
    </row>
    <row r="7" spans="1:46">
      <c r="A7" s="25" t="s">
        <v>7</v>
      </c>
    </row>
    <row r="8" spans="1:46">
      <c r="A8" s="25" t="s">
        <v>7</v>
      </c>
    </row>
    <row r="9" spans="1:46">
      <c r="A9" s="25" t="s">
        <v>7</v>
      </c>
    </row>
    <row r="10" spans="1:46">
      <c r="A10" s="25" t="s">
        <v>7</v>
      </c>
    </row>
    <row r="11" spans="1:46">
      <c r="A11" s="25" t="s">
        <v>7</v>
      </c>
      <c r="C11" s="25" t="s">
        <v>27</v>
      </c>
      <c r="E11" s="25" t="s">
        <v>117</v>
      </c>
    </row>
    <row r="12" spans="1:46">
      <c r="A12" s="25" t="s">
        <v>7</v>
      </c>
      <c r="C12" s="25" t="s">
        <v>28</v>
      </c>
      <c r="E12" s="25" t="s">
        <v>118</v>
      </c>
    </row>
    <row r="13" spans="1:46">
      <c r="A13" s="25" t="s">
        <v>7</v>
      </c>
      <c r="C13" s="25" t="s">
        <v>42</v>
      </c>
      <c r="E13" s="25" t="s">
        <v>119</v>
      </c>
    </row>
    <row r="14" spans="1:46">
      <c r="A14" s="25" t="s">
        <v>7</v>
      </c>
      <c r="C14" s="25" t="s">
        <v>39</v>
      </c>
      <c r="E14" s="25" t="s">
        <v>120</v>
      </c>
    </row>
    <row r="15" spans="1:46">
      <c r="A15" s="25" t="s">
        <v>7</v>
      </c>
      <c r="C15" s="25" t="s">
        <v>43</v>
      </c>
      <c r="E15" s="25" t="s">
        <v>121</v>
      </c>
    </row>
    <row r="16" spans="1:46">
      <c r="A16" s="25" t="s">
        <v>7</v>
      </c>
      <c r="C16" s="25" t="s">
        <v>44</v>
      </c>
      <c r="E16" s="25" t="s">
        <v>122</v>
      </c>
    </row>
    <row r="17" spans="1:43">
      <c r="A17" s="25" t="s">
        <v>7</v>
      </c>
    </row>
    <row r="18" spans="1:43">
      <c r="A18" s="25" t="s">
        <v>7</v>
      </c>
    </row>
    <row r="21" spans="1:43">
      <c r="K21" s="25" t="s">
        <v>53</v>
      </c>
    </row>
    <row r="23" spans="1:43">
      <c r="E23" s="25" t="s">
        <v>29</v>
      </c>
      <c r="K23" s="25" t="s">
        <v>75</v>
      </c>
      <c r="L23" s="25" t="s">
        <v>76</v>
      </c>
      <c r="M23" s="25" t="s">
        <v>14</v>
      </c>
      <c r="N23" s="25" t="s">
        <v>16</v>
      </c>
      <c r="O23" s="25" t="s">
        <v>30</v>
      </c>
      <c r="P23" s="25" t="s">
        <v>33</v>
      </c>
      <c r="Q23" s="25" t="s">
        <v>77</v>
      </c>
      <c r="R23" s="25" t="s">
        <v>31</v>
      </c>
      <c r="S23" s="25" t="s">
        <v>38</v>
      </c>
      <c r="T23" s="25" t="s">
        <v>34</v>
      </c>
      <c r="U23" s="25" t="s">
        <v>17</v>
      </c>
      <c r="V23" s="25" t="s">
        <v>17</v>
      </c>
      <c r="W23" s="25" t="s">
        <v>79</v>
      </c>
      <c r="X23" s="25" t="s">
        <v>80</v>
      </c>
      <c r="Y23" s="25" t="s">
        <v>36</v>
      </c>
      <c r="Z23" s="25" t="s">
        <v>12</v>
      </c>
      <c r="AA23" s="25" t="s">
        <v>32</v>
      </c>
      <c r="AB23" s="25" t="s">
        <v>13</v>
      </c>
      <c r="AC23" s="25" t="s">
        <v>37</v>
      </c>
      <c r="AD23" s="25" t="s">
        <v>56</v>
      </c>
      <c r="AE23" s="25" t="s">
        <v>57</v>
      </c>
      <c r="AF23" s="25" t="s">
        <v>81</v>
      </c>
      <c r="AG23" s="25" t="s">
        <v>82</v>
      </c>
      <c r="AH23" s="25" t="s">
        <v>83</v>
      </c>
      <c r="AI23" s="25" t="s">
        <v>84</v>
      </c>
      <c r="AJ23" s="25" t="s">
        <v>85</v>
      </c>
      <c r="AK23" s="25" t="s">
        <v>86</v>
      </c>
      <c r="AL23" s="25" t="s">
        <v>87</v>
      </c>
      <c r="AM23" s="25" t="s">
        <v>88</v>
      </c>
      <c r="AN23" s="25" t="s">
        <v>89</v>
      </c>
      <c r="AO23" s="25" t="s">
        <v>90</v>
      </c>
      <c r="AP23" s="25" t="s">
        <v>91</v>
      </c>
      <c r="AQ23" s="25" t="s">
        <v>92</v>
      </c>
    </row>
    <row r="24" spans="1:43">
      <c r="B24" s="25" t="s">
        <v>123</v>
      </c>
      <c r="C24" s="25" t="s">
        <v>48</v>
      </c>
      <c r="E24" s="25" t="s">
        <v>124</v>
      </c>
      <c r="K24" s="25" t="s">
        <v>125</v>
      </c>
      <c r="L24" s="25" t="s">
        <v>126</v>
      </c>
      <c r="M24" s="25" t="s">
        <v>127</v>
      </c>
      <c r="N24" s="25" t="s">
        <v>128</v>
      </c>
      <c r="O24" s="25" t="s">
        <v>129</v>
      </c>
      <c r="P24" s="25" t="s">
        <v>130</v>
      </c>
      <c r="Q24" s="25" t="s">
        <v>78</v>
      </c>
      <c r="R24" s="25" t="s">
        <v>131</v>
      </c>
      <c r="S24" s="25" t="s">
        <v>132</v>
      </c>
      <c r="T24" s="25" t="s">
        <v>133</v>
      </c>
      <c r="U24" s="25" t="s">
        <v>187</v>
      </c>
      <c r="V24" s="25" t="s">
        <v>134</v>
      </c>
      <c r="W24" s="25" t="s">
        <v>135</v>
      </c>
      <c r="X24" s="25" t="s">
        <v>188</v>
      </c>
      <c r="Y24" s="25" t="s">
        <v>136</v>
      </c>
      <c r="Z24" s="25" t="s">
        <v>137</v>
      </c>
      <c r="AA24" s="25" t="s">
        <v>138</v>
      </c>
      <c r="AB24" s="25" t="s">
        <v>139</v>
      </c>
      <c r="AC24" s="25" t="s">
        <v>140</v>
      </c>
      <c r="AD24" s="25" t="s">
        <v>189</v>
      </c>
      <c r="AE24" s="25" t="s">
        <v>141</v>
      </c>
      <c r="AF24" s="25" t="s">
        <v>142</v>
      </c>
      <c r="AG24" s="25" t="s">
        <v>141</v>
      </c>
      <c r="AH24" s="25" t="s">
        <v>93</v>
      </c>
      <c r="AI24" s="25" t="s">
        <v>143</v>
      </c>
      <c r="AJ24" s="25" t="s">
        <v>78</v>
      </c>
      <c r="AK24" s="25" t="s">
        <v>94</v>
      </c>
      <c r="AL24" s="25" t="s">
        <v>136</v>
      </c>
      <c r="AM24" s="25" t="s">
        <v>137</v>
      </c>
      <c r="AN24" s="25" t="s">
        <v>144</v>
      </c>
      <c r="AO24" s="25" t="s">
        <v>145</v>
      </c>
      <c r="AP24" s="25" t="s">
        <v>146</v>
      </c>
      <c r="AQ24" s="25" t="s">
        <v>147</v>
      </c>
    </row>
    <row r="25" spans="1:43">
      <c r="B25" s="25" t="s">
        <v>148</v>
      </c>
      <c r="C25" s="25" t="s">
        <v>49</v>
      </c>
      <c r="E25" s="25" t="s">
        <v>149</v>
      </c>
      <c r="K25" s="25" t="s">
        <v>150</v>
      </c>
      <c r="L25" s="25" t="s">
        <v>151</v>
      </c>
      <c r="O25" s="25" t="s">
        <v>152</v>
      </c>
      <c r="Q25" s="25" t="s">
        <v>153</v>
      </c>
      <c r="R25" s="25" t="s">
        <v>154</v>
      </c>
      <c r="S25" s="25" t="s">
        <v>155</v>
      </c>
      <c r="T25" s="25" t="s">
        <v>156</v>
      </c>
      <c r="V25" s="25" t="s">
        <v>78</v>
      </c>
      <c r="Y25" s="25" t="s">
        <v>155</v>
      </c>
      <c r="Z25" s="25" t="s">
        <v>157</v>
      </c>
      <c r="AA25" s="25" t="s">
        <v>158</v>
      </c>
      <c r="AB25" s="25" t="s">
        <v>159</v>
      </c>
      <c r="AC25" s="25" t="s">
        <v>160</v>
      </c>
      <c r="AD25" s="25" t="s">
        <v>190</v>
      </c>
      <c r="AE25" s="25" t="s">
        <v>161</v>
      </c>
      <c r="AI25" s="25" t="s">
        <v>162</v>
      </c>
      <c r="AJ25" s="25" t="s">
        <v>163</v>
      </c>
      <c r="AK25" s="25" t="s">
        <v>164</v>
      </c>
    </row>
    <row r="26" spans="1:43">
      <c r="B26" s="25" t="s">
        <v>165</v>
      </c>
      <c r="C26" s="25" t="s">
        <v>50</v>
      </c>
      <c r="E26" s="25" t="s">
        <v>166</v>
      </c>
      <c r="K26" s="25" t="s">
        <v>167</v>
      </c>
      <c r="L26" s="25" t="s">
        <v>168</v>
      </c>
      <c r="O26" s="25" t="s">
        <v>169</v>
      </c>
      <c r="Q26" s="25" t="s">
        <v>170</v>
      </c>
      <c r="R26" s="25" t="s">
        <v>171</v>
      </c>
      <c r="S26" s="25" t="s">
        <v>172</v>
      </c>
      <c r="T26" s="25" t="s">
        <v>173</v>
      </c>
      <c r="V26" s="25" t="s">
        <v>78</v>
      </c>
      <c r="Y26" s="25" t="s">
        <v>172</v>
      </c>
      <c r="Z26" s="25" t="s">
        <v>174</v>
      </c>
      <c r="AA26" s="25" t="s">
        <v>175</v>
      </c>
      <c r="AB26" s="25" t="s">
        <v>176</v>
      </c>
      <c r="AC26" s="25" t="s">
        <v>177</v>
      </c>
      <c r="AD26" s="25" t="s">
        <v>191</v>
      </c>
      <c r="AE26" s="25" t="s">
        <v>178</v>
      </c>
      <c r="AJ26" s="25" t="s">
        <v>179</v>
      </c>
      <c r="AK26" s="25" t="s">
        <v>180</v>
      </c>
    </row>
    <row r="28" spans="1:43">
      <c r="AD28" s="25" t="s">
        <v>181</v>
      </c>
      <c r="AE28" s="25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25" t="s">
        <v>182</v>
      </c>
      <c r="B1" s="25" t="s">
        <v>46</v>
      </c>
      <c r="C1" s="25" t="s">
        <v>7</v>
      </c>
      <c r="D1" s="25" t="s">
        <v>7</v>
      </c>
      <c r="E1" s="25" t="s">
        <v>7</v>
      </c>
      <c r="F1" s="25" t="s">
        <v>7</v>
      </c>
      <c r="G1" s="25" t="s">
        <v>7</v>
      </c>
      <c r="H1" s="25" t="s">
        <v>7</v>
      </c>
      <c r="I1" s="25" t="s">
        <v>7</v>
      </c>
      <c r="J1" s="25" t="s">
        <v>51</v>
      </c>
      <c r="K1" s="25" t="s">
        <v>18</v>
      </c>
      <c r="L1" s="25" t="s">
        <v>18</v>
      </c>
      <c r="O1" s="25" t="s">
        <v>18</v>
      </c>
      <c r="Q1" s="25" t="s">
        <v>18</v>
      </c>
      <c r="R1" s="25" t="s">
        <v>18</v>
      </c>
      <c r="S1" s="25" t="s">
        <v>18</v>
      </c>
      <c r="T1" s="25" t="s">
        <v>18</v>
      </c>
      <c r="V1" s="25" t="s">
        <v>18</v>
      </c>
      <c r="Y1" s="25" t="s">
        <v>7</v>
      </c>
      <c r="Z1" s="25" t="s">
        <v>7</v>
      </c>
      <c r="AA1" s="25" t="s">
        <v>18</v>
      </c>
      <c r="AB1" s="25" t="s">
        <v>18</v>
      </c>
      <c r="AC1" s="25" t="s">
        <v>18</v>
      </c>
      <c r="AJ1" s="25" t="s">
        <v>18</v>
      </c>
      <c r="AK1" s="25" t="s">
        <v>18</v>
      </c>
      <c r="AR1" s="25" t="s">
        <v>7</v>
      </c>
      <c r="AS1" s="25" t="s">
        <v>7</v>
      </c>
      <c r="AT1" s="25" t="s">
        <v>7</v>
      </c>
    </row>
    <row r="2" spans="1:46">
      <c r="A2" s="25" t="s">
        <v>7</v>
      </c>
      <c r="D2" s="25" t="s">
        <v>19</v>
      </c>
      <c r="E2" s="25" t="s">
        <v>107</v>
      </c>
    </row>
    <row r="3" spans="1:46">
      <c r="A3" s="25" t="s">
        <v>7</v>
      </c>
      <c r="D3" s="25" t="s">
        <v>22</v>
      </c>
      <c r="E3" s="25" t="s">
        <v>20</v>
      </c>
      <c r="F3" s="25" t="s">
        <v>21</v>
      </c>
      <c r="G3" s="25" t="s">
        <v>23</v>
      </c>
      <c r="H3" s="25" t="s">
        <v>47</v>
      </c>
      <c r="I3" s="25" t="s">
        <v>24</v>
      </c>
    </row>
    <row r="4" spans="1:46">
      <c r="A4" s="25" t="s">
        <v>7</v>
      </c>
      <c r="C4" s="25" t="s">
        <v>11</v>
      </c>
      <c r="D4" s="25" t="s">
        <v>108</v>
      </c>
      <c r="E4" s="25" t="s">
        <v>109</v>
      </c>
      <c r="F4" s="25" t="s">
        <v>96</v>
      </c>
      <c r="G4" s="25" t="s">
        <v>25</v>
      </c>
      <c r="H4" s="25" t="s">
        <v>110</v>
      </c>
    </row>
    <row r="5" spans="1:46">
      <c r="A5" s="25" t="s">
        <v>7</v>
      </c>
      <c r="C5" s="25" t="s">
        <v>10</v>
      </c>
      <c r="D5" s="25" t="s">
        <v>111</v>
      </c>
      <c r="E5" s="25" t="s">
        <v>112</v>
      </c>
      <c r="F5" s="25" t="s">
        <v>96</v>
      </c>
      <c r="G5" s="25" t="s">
        <v>25</v>
      </c>
      <c r="H5" s="25" t="s">
        <v>110</v>
      </c>
      <c r="I5" s="25" t="s">
        <v>113</v>
      </c>
    </row>
    <row r="6" spans="1:46">
      <c r="A6" s="25" t="s">
        <v>7</v>
      </c>
      <c r="C6" s="25" t="s">
        <v>41</v>
      </c>
      <c r="D6" s="25" t="s">
        <v>114</v>
      </c>
      <c r="E6" s="25" t="s">
        <v>115</v>
      </c>
      <c r="F6" s="25" t="s">
        <v>96</v>
      </c>
      <c r="G6" s="25" t="s">
        <v>25</v>
      </c>
      <c r="H6" s="25" t="s">
        <v>110</v>
      </c>
      <c r="I6" s="25" t="s">
        <v>116</v>
      </c>
    </row>
    <row r="7" spans="1:46">
      <c r="A7" s="25" t="s">
        <v>7</v>
      </c>
    </row>
    <row r="8" spans="1:46">
      <c r="A8" s="25" t="s">
        <v>7</v>
      </c>
    </row>
    <row r="9" spans="1:46">
      <c r="A9" s="25" t="s">
        <v>7</v>
      </c>
    </row>
    <row r="10" spans="1:46">
      <c r="A10" s="25" t="s">
        <v>7</v>
      </c>
    </row>
    <row r="11" spans="1:46">
      <c r="A11" s="25" t="s">
        <v>7</v>
      </c>
      <c r="C11" s="25" t="s">
        <v>27</v>
      </c>
      <c r="E11" s="25" t="s">
        <v>117</v>
      </c>
    </row>
    <row r="12" spans="1:46">
      <c r="A12" s="25" t="s">
        <v>7</v>
      </c>
      <c r="C12" s="25" t="s">
        <v>28</v>
      </c>
      <c r="E12" s="25" t="s">
        <v>118</v>
      </c>
    </row>
    <row r="13" spans="1:46">
      <c r="A13" s="25" t="s">
        <v>7</v>
      </c>
      <c r="C13" s="25" t="s">
        <v>42</v>
      </c>
      <c r="E13" s="25" t="s">
        <v>119</v>
      </c>
    </row>
    <row r="14" spans="1:46">
      <c r="A14" s="25" t="s">
        <v>7</v>
      </c>
      <c r="C14" s="25" t="s">
        <v>39</v>
      </c>
      <c r="E14" s="25" t="s">
        <v>120</v>
      </c>
    </row>
    <row r="15" spans="1:46">
      <c r="A15" s="25" t="s">
        <v>7</v>
      </c>
      <c r="C15" s="25" t="s">
        <v>43</v>
      </c>
      <c r="E15" s="25" t="s">
        <v>121</v>
      </c>
    </row>
    <row r="16" spans="1:46">
      <c r="A16" s="25" t="s">
        <v>7</v>
      </c>
      <c r="C16" s="25" t="s">
        <v>44</v>
      </c>
      <c r="E16" s="25" t="s">
        <v>122</v>
      </c>
    </row>
    <row r="17" spans="1:43">
      <c r="A17" s="25" t="s">
        <v>7</v>
      </c>
    </row>
    <row r="18" spans="1:43">
      <c r="A18" s="25" t="s">
        <v>7</v>
      </c>
    </row>
    <row r="21" spans="1:43">
      <c r="K21" s="25" t="s">
        <v>53</v>
      </c>
    </row>
    <row r="23" spans="1:43">
      <c r="E23" s="25" t="s">
        <v>29</v>
      </c>
      <c r="K23" s="25" t="s">
        <v>75</v>
      </c>
      <c r="L23" s="25" t="s">
        <v>76</v>
      </c>
      <c r="M23" s="25" t="s">
        <v>14</v>
      </c>
      <c r="N23" s="25" t="s">
        <v>16</v>
      </c>
      <c r="O23" s="25" t="s">
        <v>30</v>
      </c>
      <c r="P23" s="25" t="s">
        <v>33</v>
      </c>
      <c r="Q23" s="25" t="s">
        <v>77</v>
      </c>
      <c r="R23" s="25" t="s">
        <v>31</v>
      </c>
      <c r="S23" s="25" t="s">
        <v>38</v>
      </c>
      <c r="T23" s="25" t="s">
        <v>34</v>
      </c>
      <c r="U23" s="25" t="s">
        <v>17</v>
      </c>
      <c r="V23" s="25" t="s">
        <v>17</v>
      </c>
      <c r="W23" s="25" t="s">
        <v>79</v>
      </c>
      <c r="X23" s="25" t="s">
        <v>80</v>
      </c>
      <c r="Y23" s="25" t="s">
        <v>36</v>
      </c>
      <c r="Z23" s="25" t="s">
        <v>12</v>
      </c>
      <c r="AA23" s="25" t="s">
        <v>32</v>
      </c>
      <c r="AB23" s="25" t="s">
        <v>13</v>
      </c>
      <c r="AC23" s="25" t="s">
        <v>37</v>
      </c>
      <c r="AD23" s="25" t="s">
        <v>56</v>
      </c>
      <c r="AE23" s="25" t="s">
        <v>57</v>
      </c>
      <c r="AF23" s="25" t="s">
        <v>81</v>
      </c>
      <c r="AG23" s="25" t="s">
        <v>82</v>
      </c>
      <c r="AH23" s="25" t="s">
        <v>83</v>
      </c>
      <c r="AI23" s="25" t="s">
        <v>84</v>
      </c>
      <c r="AJ23" s="25" t="s">
        <v>85</v>
      </c>
      <c r="AK23" s="25" t="s">
        <v>86</v>
      </c>
      <c r="AL23" s="25" t="s">
        <v>87</v>
      </c>
      <c r="AM23" s="25" t="s">
        <v>88</v>
      </c>
      <c r="AN23" s="25" t="s">
        <v>89</v>
      </c>
      <c r="AO23" s="25" t="s">
        <v>90</v>
      </c>
      <c r="AP23" s="25" t="s">
        <v>91</v>
      </c>
      <c r="AQ23" s="25" t="s">
        <v>92</v>
      </c>
    </row>
    <row r="24" spans="1:43">
      <c r="B24" s="25" t="s">
        <v>123</v>
      </c>
      <c r="C24" s="25" t="s">
        <v>48</v>
      </c>
      <c r="E24" s="25" t="s">
        <v>124</v>
      </c>
      <c r="K24" s="25" t="s">
        <v>125</v>
      </c>
      <c r="L24" s="25" t="s">
        <v>126</v>
      </c>
      <c r="M24" s="25" t="s">
        <v>127</v>
      </c>
      <c r="N24" s="25" t="s">
        <v>128</v>
      </c>
      <c r="O24" s="25" t="s">
        <v>129</v>
      </c>
      <c r="P24" s="25" t="s">
        <v>130</v>
      </c>
      <c r="Q24" s="25" t="s">
        <v>78</v>
      </c>
      <c r="R24" s="25" t="s">
        <v>131</v>
      </c>
      <c r="S24" s="25" t="s">
        <v>132</v>
      </c>
      <c r="T24" s="25" t="s">
        <v>133</v>
      </c>
      <c r="U24" s="25" t="s">
        <v>187</v>
      </c>
      <c r="V24" s="25" t="s">
        <v>134</v>
      </c>
      <c r="W24" s="25" t="s">
        <v>135</v>
      </c>
      <c r="X24" s="25" t="s">
        <v>188</v>
      </c>
      <c r="Y24" s="25" t="s">
        <v>136</v>
      </c>
      <c r="Z24" s="25" t="s">
        <v>137</v>
      </c>
      <c r="AA24" s="25" t="s">
        <v>138</v>
      </c>
      <c r="AB24" s="25" t="s">
        <v>139</v>
      </c>
      <c r="AC24" s="25" t="s">
        <v>140</v>
      </c>
      <c r="AD24" s="25" t="s">
        <v>189</v>
      </c>
      <c r="AE24" s="25" t="s">
        <v>141</v>
      </c>
      <c r="AF24" s="25" t="s">
        <v>142</v>
      </c>
      <c r="AG24" s="25" t="s">
        <v>141</v>
      </c>
      <c r="AH24" s="25" t="s">
        <v>93</v>
      </c>
      <c r="AI24" s="25" t="s">
        <v>143</v>
      </c>
      <c r="AJ24" s="25" t="s">
        <v>78</v>
      </c>
      <c r="AK24" s="25" t="s">
        <v>94</v>
      </c>
      <c r="AL24" s="25" t="s">
        <v>136</v>
      </c>
      <c r="AM24" s="25" t="s">
        <v>137</v>
      </c>
      <c r="AN24" s="25" t="s">
        <v>144</v>
      </c>
      <c r="AO24" s="25" t="s">
        <v>145</v>
      </c>
      <c r="AP24" s="25" t="s">
        <v>146</v>
      </c>
      <c r="AQ24" s="25" t="s">
        <v>147</v>
      </c>
    </row>
    <row r="25" spans="1:43">
      <c r="B25" s="25" t="s">
        <v>148</v>
      </c>
      <c r="C25" s="25" t="s">
        <v>49</v>
      </c>
      <c r="E25" s="25" t="s">
        <v>149</v>
      </c>
      <c r="K25" s="25" t="s">
        <v>150</v>
      </c>
      <c r="L25" s="25" t="s">
        <v>151</v>
      </c>
      <c r="O25" s="25" t="s">
        <v>152</v>
      </c>
      <c r="Q25" s="25" t="s">
        <v>153</v>
      </c>
      <c r="R25" s="25" t="s">
        <v>154</v>
      </c>
      <c r="S25" s="25" t="s">
        <v>155</v>
      </c>
      <c r="T25" s="25" t="s">
        <v>156</v>
      </c>
      <c r="V25" s="25" t="s">
        <v>78</v>
      </c>
      <c r="Y25" s="25" t="s">
        <v>155</v>
      </c>
      <c r="Z25" s="25" t="s">
        <v>157</v>
      </c>
      <c r="AA25" s="25" t="s">
        <v>158</v>
      </c>
      <c r="AB25" s="25" t="s">
        <v>159</v>
      </c>
      <c r="AC25" s="25" t="s">
        <v>160</v>
      </c>
      <c r="AD25" s="25" t="s">
        <v>190</v>
      </c>
      <c r="AE25" s="25" t="s">
        <v>161</v>
      </c>
      <c r="AI25" s="25" t="s">
        <v>162</v>
      </c>
      <c r="AJ25" s="25" t="s">
        <v>163</v>
      </c>
      <c r="AK25" s="25" t="s">
        <v>164</v>
      </c>
    </row>
    <row r="26" spans="1:43">
      <c r="B26" s="25" t="s">
        <v>165</v>
      </c>
      <c r="C26" s="25" t="s">
        <v>50</v>
      </c>
      <c r="E26" s="25" t="s">
        <v>166</v>
      </c>
      <c r="K26" s="25" t="s">
        <v>167</v>
      </c>
      <c r="L26" s="25" t="s">
        <v>168</v>
      </c>
      <c r="O26" s="25" t="s">
        <v>169</v>
      </c>
      <c r="Q26" s="25" t="s">
        <v>170</v>
      </c>
      <c r="R26" s="25" t="s">
        <v>171</v>
      </c>
      <c r="S26" s="25" t="s">
        <v>172</v>
      </c>
      <c r="T26" s="25" t="s">
        <v>173</v>
      </c>
      <c r="V26" s="25" t="s">
        <v>78</v>
      </c>
      <c r="Y26" s="25" t="s">
        <v>172</v>
      </c>
      <c r="Z26" s="25" t="s">
        <v>174</v>
      </c>
      <c r="AA26" s="25" t="s">
        <v>175</v>
      </c>
      <c r="AB26" s="25" t="s">
        <v>176</v>
      </c>
      <c r="AC26" s="25" t="s">
        <v>177</v>
      </c>
      <c r="AD26" s="25" t="s">
        <v>191</v>
      </c>
      <c r="AE26" s="25" t="s">
        <v>178</v>
      </c>
      <c r="AJ26" s="25" t="s">
        <v>179</v>
      </c>
      <c r="AK26" s="25" t="s">
        <v>180</v>
      </c>
    </row>
    <row r="28" spans="1:43">
      <c r="AD28" s="25" t="s">
        <v>181</v>
      </c>
      <c r="AE28" s="25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7ED6-DD29-429E-8C9C-F4BAB6679247}">
  <dimension ref="A1:E15"/>
  <sheetViews>
    <sheetView workbookViewId="0"/>
  </sheetViews>
  <sheetFormatPr defaultRowHeight="15"/>
  <sheetData>
    <row r="1" spans="1:5">
      <c r="A1" s="25" t="s">
        <v>184</v>
      </c>
      <c r="B1" s="25" t="s">
        <v>1</v>
      </c>
      <c r="C1" s="25" t="s">
        <v>2</v>
      </c>
      <c r="D1" s="25" t="s">
        <v>3</v>
      </c>
    </row>
    <row r="2" spans="1:5">
      <c r="B2" s="25" t="s">
        <v>19</v>
      </c>
      <c r="C2" s="25" t="s">
        <v>4</v>
      </c>
    </row>
    <row r="3" spans="1:5">
      <c r="A3" s="25" t="s">
        <v>0</v>
      </c>
      <c r="B3" s="25" t="s">
        <v>5</v>
      </c>
      <c r="C3" s="25" t="s">
        <v>193</v>
      </c>
    </row>
    <row r="4" spans="1:5">
      <c r="A4" s="25" t="s">
        <v>0</v>
      </c>
      <c r="B4" s="25" t="s">
        <v>6</v>
      </c>
      <c r="C4" s="25" t="s">
        <v>194</v>
      </c>
    </row>
    <row r="5" spans="1:5">
      <c r="A5" s="25" t="s">
        <v>0</v>
      </c>
      <c r="B5" s="25" t="s">
        <v>26</v>
      </c>
      <c r="C5" s="25" t="s">
        <v>195</v>
      </c>
      <c r="D5" s="25" t="s">
        <v>97</v>
      </c>
      <c r="E5" s="25" t="s">
        <v>45</v>
      </c>
    </row>
    <row r="8" spans="1:5">
      <c r="A8" s="25" t="s">
        <v>8</v>
      </c>
      <c r="C8" s="25" t="s">
        <v>98</v>
      </c>
    </row>
    <row r="9" spans="1:5">
      <c r="A9" s="25" t="s">
        <v>9</v>
      </c>
      <c r="C9" s="25" t="s">
        <v>99</v>
      </c>
    </row>
    <row r="10" spans="1:5">
      <c r="B10" s="25" t="s">
        <v>42</v>
      </c>
      <c r="C10" s="25" t="s">
        <v>100</v>
      </c>
    </row>
    <row r="11" spans="1:5">
      <c r="B11" s="25" t="s">
        <v>39</v>
      </c>
      <c r="C11" s="25" t="s">
        <v>100</v>
      </c>
    </row>
    <row r="12" spans="1:5">
      <c r="B12" s="25" t="s">
        <v>43</v>
      </c>
      <c r="C12" s="25" t="s">
        <v>101</v>
      </c>
    </row>
    <row r="13" spans="1:5">
      <c r="B13" s="25" t="s">
        <v>44</v>
      </c>
      <c r="C13" s="25" t="s">
        <v>102</v>
      </c>
      <c r="D13" s="25" t="s">
        <v>103</v>
      </c>
    </row>
    <row r="14" spans="1:5">
      <c r="D14" s="25" t="s">
        <v>104</v>
      </c>
    </row>
    <row r="15" spans="1:5">
      <c r="D15" s="25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5C09-D05D-4DAE-80BD-2E0BECFF91BE}">
  <dimension ref="A1:AT28"/>
  <sheetViews>
    <sheetView workbookViewId="0"/>
  </sheetViews>
  <sheetFormatPr defaultRowHeight="15"/>
  <sheetData>
    <row r="1" spans="1:46">
      <c r="A1" s="25" t="s">
        <v>186</v>
      </c>
      <c r="B1" s="25" t="s">
        <v>46</v>
      </c>
      <c r="C1" s="25" t="s">
        <v>7</v>
      </c>
      <c r="D1" s="25" t="s">
        <v>7</v>
      </c>
      <c r="E1" s="25" t="s">
        <v>7</v>
      </c>
      <c r="F1" s="25" t="s">
        <v>7</v>
      </c>
      <c r="G1" s="25" t="s">
        <v>7</v>
      </c>
      <c r="H1" s="25" t="s">
        <v>7</v>
      </c>
      <c r="I1" s="25" t="s">
        <v>7</v>
      </c>
      <c r="J1" s="25" t="s">
        <v>51</v>
      </c>
      <c r="K1" s="25" t="s">
        <v>18</v>
      </c>
      <c r="L1" s="25" t="s">
        <v>18</v>
      </c>
      <c r="O1" s="25" t="s">
        <v>18</v>
      </c>
      <c r="Q1" s="25" t="s">
        <v>18</v>
      </c>
      <c r="R1" s="25" t="s">
        <v>18</v>
      </c>
      <c r="S1" s="25" t="s">
        <v>18</v>
      </c>
      <c r="T1" s="25" t="s">
        <v>18</v>
      </c>
      <c r="V1" s="25" t="s">
        <v>18</v>
      </c>
      <c r="Y1" s="25" t="s">
        <v>7</v>
      </c>
      <c r="Z1" s="25" t="s">
        <v>7</v>
      </c>
      <c r="AA1" s="25" t="s">
        <v>18</v>
      </c>
      <c r="AB1" s="25" t="s">
        <v>18</v>
      </c>
      <c r="AC1" s="25" t="s">
        <v>18</v>
      </c>
      <c r="AJ1" s="25" t="s">
        <v>18</v>
      </c>
      <c r="AK1" s="25" t="s">
        <v>18</v>
      </c>
      <c r="AR1" s="25" t="s">
        <v>7</v>
      </c>
      <c r="AS1" s="25" t="s">
        <v>7</v>
      </c>
      <c r="AT1" s="25" t="s">
        <v>7</v>
      </c>
    </row>
    <row r="2" spans="1:46">
      <c r="A2" s="25" t="s">
        <v>7</v>
      </c>
      <c r="D2" s="25" t="s">
        <v>19</v>
      </c>
      <c r="E2" s="25" t="s">
        <v>107</v>
      </c>
    </row>
    <row r="3" spans="1:46">
      <c r="A3" s="25" t="s">
        <v>7</v>
      </c>
      <c r="D3" s="25" t="s">
        <v>22</v>
      </c>
      <c r="E3" s="25" t="s">
        <v>20</v>
      </c>
      <c r="F3" s="25" t="s">
        <v>21</v>
      </c>
      <c r="G3" s="25" t="s">
        <v>23</v>
      </c>
      <c r="H3" s="25" t="s">
        <v>47</v>
      </c>
      <c r="I3" s="25" t="s">
        <v>24</v>
      </c>
    </row>
    <row r="4" spans="1:46">
      <c r="A4" s="25" t="s">
        <v>7</v>
      </c>
      <c r="C4" s="25" t="s">
        <v>11</v>
      </c>
      <c r="D4" s="25" t="s">
        <v>108</v>
      </c>
      <c r="E4" s="25" t="s">
        <v>109</v>
      </c>
      <c r="F4" s="25" t="s">
        <v>96</v>
      </c>
      <c r="G4" s="25" t="s">
        <v>25</v>
      </c>
      <c r="H4" s="25" t="s">
        <v>110</v>
      </c>
    </row>
    <row r="5" spans="1:46">
      <c r="A5" s="25" t="s">
        <v>7</v>
      </c>
      <c r="C5" s="25" t="s">
        <v>10</v>
      </c>
      <c r="D5" s="25" t="s">
        <v>111</v>
      </c>
      <c r="E5" s="25" t="s">
        <v>112</v>
      </c>
      <c r="F5" s="25" t="s">
        <v>96</v>
      </c>
      <c r="G5" s="25" t="s">
        <v>25</v>
      </c>
      <c r="H5" s="25" t="s">
        <v>110</v>
      </c>
      <c r="I5" s="25" t="s">
        <v>113</v>
      </c>
    </row>
    <row r="6" spans="1:46">
      <c r="A6" s="25" t="s">
        <v>7</v>
      </c>
      <c r="C6" s="25" t="s">
        <v>41</v>
      </c>
      <c r="D6" s="25" t="s">
        <v>114</v>
      </c>
      <c r="E6" s="25" t="s">
        <v>115</v>
      </c>
      <c r="F6" s="25" t="s">
        <v>96</v>
      </c>
      <c r="G6" s="25" t="s">
        <v>25</v>
      </c>
      <c r="H6" s="25" t="s">
        <v>110</v>
      </c>
      <c r="I6" s="25" t="s">
        <v>116</v>
      </c>
    </row>
    <row r="7" spans="1:46">
      <c r="A7" s="25" t="s">
        <v>7</v>
      </c>
    </row>
    <row r="8" spans="1:46">
      <c r="A8" s="25" t="s">
        <v>7</v>
      </c>
    </row>
    <row r="9" spans="1:46">
      <c r="A9" s="25" t="s">
        <v>7</v>
      </c>
    </row>
    <row r="10" spans="1:46">
      <c r="A10" s="25" t="s">
        <v>7</v>
      </c>
    </row>
    <row r="11" spans="1:46">
      <c r="A11" s="25" t="s">
        <v>7</v>
      </c>
      <c r="C11" s="25" t="s">
        <v>27</v>
      </c>
      <c r="E11" s="25" t="s">
        <v>117</v>
      </c>
    </row>
    <row r="12" spans="1:46">
      <c r="A12" s="25" t="s">
        <v>7</v>
      </c>
      <c r="C12" s="25" t="s">
        <v>28</v>
      </c>
      <c r="E12" s="25" t="s">
        <v>118</v>
      </c>
    </row>
    <row r="13" spans="1:46">
      <c r="A13" s="25" t="s">
        <v>7</v>
      </c>
      <c r="C13" s="25" t="s">
        <v>42</v>
      </c>
      <c r="E13" s="25" t="s">
        <v>119</v>
      </c>
    </row>
    <row r="14" spans="1:46">
      <c r="A14" s="25" t="s">
        <v>7</v>
      </c>
      <c r="C14" s="25" t="s">
        <v>39</v>
      </c>
      <c r="E14" s="25" t="s">
        <v>120</v>
      </c>
    </row>
    <row r="15" spans="1:46">
      <c r="A15" s="25" t="s">
        <v>7</v>
      </c>
      <c r="C15" s="25" t="s">
        <v>43</v>
      </c>
      <c r="E15" s="25" t="s">
        <v>121</v>
      </c>
    </row>
    <row r="16" spans="1:46">
      <c r="A16" s="25" t="s">
        <v>7</v>
      </c>
      <c r="C16" s="25" t="s">
        <v>44</v>
      </c>
      <c r="E16" s="25" t="s">
        <v>122</v>
      </c>
    </row>
    <row r="17" spans="1:43">
      <c r="A17" s="25" t="s">
        <v>7</v>
      </c>
    </row>
    <row r="18" spans="1:43">
      <c r="A18" s="25" t="s">
        <v>7</v>
      </c>
    </row>
    <row r="21" spans="1:43">
      <c r="K21" s="25" t="s">
        <v>53</v>
      </c>
    </row>
    <row r="23" spans="1:43">
      <c r="E23" s="25" t="s">
        <v>29</v>
      </c>
      <c r="K23" s="25" t="s">
        <v>75</v>
      </c>
      <c r="L23" s="25" t="s">
        <v>76</v>
      </c>
      <c r="M23" s="25" t="s">
        <v>14</v>
      </c>
      <c r="N23" s="25" t="s">
        <v>16</v>
      </c>
      <c r="O23" s="25" t="s">
        <v>30</v>
      </c>
      <c r="P23" s="25" t="s">
        <v>33</v>
      </c>
      <c r="Q23" s="25" t="s">
        <v>77</v>
      </c>
      <c r="R23" s="25" t="s">
        <v>31</v>
      </c>
      <c r="S23" s="25" t="s">
        <v>38</v>
      </c>
      <c r="T23" s="25" t="s">
        <v>34</v>
      </c>
      <c r="U23" s="25" t="s">
        <v>17</v>
      </c>
      <c r="V23" s="25" t="s">
        <v>17</v>
      </c>
      <c r="W23" s="25" t="s">
        <v>79</v>
      </c>
      <c r="X23" s="25" t="s">
        <v>80</v>
      </c>
      <c r="Y23" s="25" t="s">
        <v>36</v>
      </c>
      <c r="Z23" s="25" t="s">
        <v>12</v>
      </c>
      <c r="AA23" s="25" t="s">
        <v>32</v>
      </c>
      <c r="AB23" s="25" t="s">
        <v>13</v>
      </c>
      <c r="AC23" s="25" t="s">
        <v>37</v>
      </c>
      <c r="AD23" s="25" t="s">
        <v>56</v>
      </c>
      <c r="AE23" s="25" t="s">
        <v>57</v>
      </c>
      <c r="AF23" s="25" t="s">
        <v>81</v>
      </c>
      <c r="AG23" s="25" t="s">
        <v>82</v>
      </c>
      <c r="AH23" s="25" t="s">
        <v>83</v>
      </c>
      <c r="AI23" s="25" t="s">
        <v>84</v>
      </c>
      <c r="AJ23" s="25" t="s">
        <v>85</v>
      </c>
      <c r="AK23" s="25" t="s">
        <v>86</v>
      </c>
      <c r="AL23" s="25" t="s">
        <v>87</v>
      </c>
      <c r="AM23" s="25" t="s">
        <v>88</v>
      </c>
      <c r="AN23" s="25" t="s">
        <v>89</v>
      </c>
      <c r="AO23" s="25" t="s">
        <v>90</v>
      </c>
      <c r="AP23" s="25" t="s">
        <v>91</v>
      </c>
      <c r="AQ23" s="25" t="s">
        <v>92</v>
      </c>
    </row>
    <row r="24" spans="1:43">
      <c r="B24" s="25" t="s">
        <v>123</v>
      </c>
      <c r="C24" s="25" t="s">
        <v>48</v>
      </c>
      <c r="E24" s="25" t="s">
        <v>124</v>
      </c>
      <c r="K24" s="25" t="s">
        <v>125</v>
      </c>
      <c r="L24" s="25" t="s">
        <v>126</v>
      </c>
      <c r="M24" s="25" t="s">
        <v>127</v>
      </c>
      <c r="N24" s="25" t="s">
        <v>128</v>
      </c>
      <c r="O24" s="25" t="s">
        <v>129</v>
      </c>
      <c r="P24" s="25" t="s">
        <v>130</v>
      </c>
      <c r="Q24" s="25" t="s">
        <v>78</v>
      </c>
      <c r="R24" s="25" t="s">
        <v>131</v>
      </c>
      <c r="S24" s="25" t="s">
        <v>132</v>
      </c>
      <c r="T24" s="25" t="s">
        <v>133</v>
      </c>
      <c r="U24" s="25" t="s">
        <v>187</v>
      </c>
      <c r="V24" s="25" t="s">
        <v>134</v>
      </c>
      <c r="W24" s="25" t="s">
        <v>135</v>
      </c>
      <c r="X24" s="25" t="s">
        <v>188</v>
      </c>
      <c r="Y24" s="25" t="s">
        <v>136</v>
      </c>
      <c r="Z24" s="25" t="s">
        <v>137</v>
      </c>
      <c r="AA24" s="25" t="s">
        <v>138</v>
      </c>
      <c r="AB24" s="25" t="s">
        <v>139</v>
      </c>
      <c r="AC24" s="25" t="s">
        <v>140</v>
      </c>
      <c r="AD24" s="25" t="s">
        <v>189</v>
      </c>
      <c r="AE24" s="25" t="s">
        <v>141</v>
      </c>
      <c r="AF24" s="25" t="s">
        <v>142</v>
      </c>
      <c r="AG24" s="25" t="s">
        <v>141</v>
      </c>
      <c r="AH24" s="25" t="s">
        <v>93</v>
      </c>
      <c r="AI24" s="25" t="s">
        <v>143</v>
      </c>
      <c r="AJ24" s="25" t="s">
        <v>78</v>
      </c>
      <c r="AK24" s="25" t="s">
        <v>94</v>
      </c>
      <c r="AL24" s="25" t="s">
        <v>136</v>
      </c>
      <c r="AM24" s="25" t="s">
        <v>137</v>
      </c>
      <c r="AN24" s="25" t="s">
        <v>144</v>
      </c>
      <c r="AO24" s="25" t="s">
        <v>145</v>
      </c>
      <c r="AP24" s="25" t="s">
        <v>146</v>
      </c>
      <c r="AQ24" s="25" t="s">
        <v>147</v>
      </c>
    </row>
    <row r="25" spans="1:43">
      <c r="B25" s="25" t="s">
        <v>148</v>
      </c>
      <c r="C25" s="25" t="s">
        <v>49</v>
      </c>
      <c r="E25" s="25" t="s">
        <v>149</v>
      </c>
      <c r="K25" s="25" t="s">
        <v>150</v>
      </c>
      <c r="L25" s="25" t="s">
        <v>151</v>
      </c>
      <c r="O25" s="25" t="s">
        <v>152</v>
      </c>
      <c r="Q25" s="25" t="s">
        <v>153</v>
      </c>
      <c r="R25" s="25" t="s">
        <v>154</v>
      </c>
      <c r="S25" s="25" t="s">
        <v>155</v>
      </c>
      <c r="T25" s="25" t="s">
        <v>156</v>
      </c>
      <c r="V25" s="25" t="s">
        <v>78</v>
      </c>
      <c r="Y25" s="25" t="s">
        <v>155</v>
      </c>
      <c r="Z25" s="25" t="s">
        <v>157</v>
      </c>
      <c r="AA25" s="25" t="s">
        <v>158</v>
      </c>
      <c r="AB25" s="25" t="s">
        <v>159</v>
      </c>
      <c r="AC25" s="25" t="s">
        <v>160</v>
      </c>
      <c r="AD25" s="25" t="s">
        <v>190</v>
      </c>
      <c r="AE25" s="25" t="s">
        <v>161</v>
      </c>
      <c r="AI25" s="25" t="s">
        <v>162</v>
      </c>
      <c r="AJ25" s="25" t="s">
        <v>163</v>
      </c>
      <c r="AK25" s="25" t="s">
        <v>164</v>
      </c>
    </row>
    <row r="26" spans="1:43">
      <c r="B26" s="25" t="s">
        <v>165</v>
      </c>
      <c r="C26" s="25" t="s">
        <v>50</v>
      </c>
      <c r="E26" s="25" t="s">
        <v>166</v>
      </c>
      <c r="K26" s="25" t="s">
        <v>167</v>
      </c>
      <c r="L26" s="25" t="s">
        <v>168</v>
      </c>
      <c r="O26" s="25" t="s">
        <v>169</v>
      </c>
      <c r="Q26" s="25" t="s">
        <v>170</v>
      </c>
      <c r="R26" s="25" t="s">
        <v>171</v>
      </c>
      <c r="S26" s="25" t="s">
        <v>172</v>
      </c>
      <c r="T26" s="25" t="s">
        <v>173</v>
      </c>
      <c r="V26" s="25" t="s">
        <v>78</v>
      </c>
      <c r="Y26" s="25" t="s">
        <v>172</v>
      </c>
      <c r="Z26" s="25" t="s">
        <v>174</v>
      </c>
      <c r="AA26" s="25" t="s">
        <v>175</v>
      </c>
      <c r="AB26" s="25" t="s">
        <v>176</v>
      </c>
      <c r="AC26" s="25" t="s">
        <v>177</v>
      </c>
      <c r="AD26" s="25" t="s">
        <v>191</v>
      </c>
      <c r="AE26" s="25" t="s">
        <v>178</v>
      </c>
      <c r="AJ26" s="25" t="s">
        <v>179</v>
      </c>
      <c r="AK26" s="25" t="s">
        <v>180</v>
      </c>
    </row>
    <row r="28" spans="1:43">
      <c r="AD28" s="25" t="s">
        <v>181</v>
      </c>
      <c r="AE28" s="2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2023-10-05T01:41:29Z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