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83444F95-B639-45FA-900B-CE7F4A27B45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2" l="1"/>
  <c r="X25" i="2"/>
  <c r="X26" i="2"/>
  <c r="X27" i="2"/>
  <c r="X28" i="2"/>
  <c r="E24" i="2"/>
  <c r="E25" i="2"/>
  <c r="E26" i="2"/>
  <c r="E27" i="2"/>
  <c r="E28" i="2"/>
  <c r="L24" i="2" l="1"/>
  <c r="K24" i="2"/>
  <c r="B24" i="2" s="1"/>
  <c r="AD24" i="2"/>
  <c r="L25" i="2"/>
  <c r="K25" i="2"/>
  <c r="B25" i="2" s="1"/>
  <c r="AD25" i="2"/>
  <c r="L26" i="2"/>
  <c r="K26" i="2"/>
  <c r="B26" i="2" s="1"/>
  <c r="AD26" i="2"/>
  <c r="L27" i="2"/>
  <c r="K27" i="2"/>
  <c r="B27" i="2" s="1"/>
  <c r="AD27" i="2"/>
  <c r="L28" i="2"/>
  <c r="K28" i="2"/>
  <c r="B28" i="2" s="1"/>
  <c r="AD28" i="2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E6" i="2" l="1"/>
  <c r="E5" i="2"/>
  <c r="B29" i="2" l="1"/>
  <c r="AD29" i="2"/>
  <c r="B30" i="2"/>
  <c r="AD30" i="2"/>
</calcChain>
</file>

<file path=xl/sharedStrings.xml><?xml version="1.0" encoding="utf-8"?>
<sst xmlns="http://schemas.openxmlformats.org/spreadsheetml/2006/main" count="1325" uniqueCount="465">
  <si>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</si>
  <si>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</si>
  <si>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</si>
  <si>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</si>
  <si>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</si>
  <si>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</si>
  <si>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</si>
  <si>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</si>
  <si>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</si>
  <si>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</si>
  <si>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</si>
  <si>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</si>
  <si>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</si>
  <si>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</si>
  <si>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</si>
  <si>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</si>
  <si>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</si>
  <si>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</si>
  <si>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</si>
  <si>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</si>
  <si>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</si>
  <si>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</si>
  <si>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</si>
  <si>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</si>
  <si>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</si>
  <si>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</si>
  <si>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</si>
  <si>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</si>
  <si>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</si>
  <si>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</si>
  <si>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</si>
  <si>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</si>
  <si>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</si>
  <si>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</si>
  <si>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</si>
  <si>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</si>
  <si>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</si>
  <si>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</si>
  <si>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</si>
  <si>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</si>
  <si>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</si>
  <si>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</si>
  <si>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</si>
  <si>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</si>
  <si>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</si>
  <si>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</si>
  <si>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</si>
  <si>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</si>
  <si>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</si>
  <si>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</si>
  <si>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</si>
  <si>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</si>
  <si>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</si>
  <si>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</si>
  <si>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</si>
  <si>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</si>
  <si>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</si>
  <si>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</si>
  <si>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</si>
  <si>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</si>
  <si>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</si>
  <si>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</si>
  <si>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</si>
  <si>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</si>
  <si>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</si>
  <si>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</si>
  <si>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</si>
  <si>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</si>
  <si>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</si>
  <si>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</si>
  <si>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</si>
  <si>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</si>
  <si>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</si>
  <si>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</si>
  <si>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</si>
  <si>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</si>
  <si>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</si>
  <si>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</si>
  <si>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</si>
  <si>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</si>
  <si>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</si>
  <si>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</si>
  <si>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</si>
  <si>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</si>
  <si>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</si>
  <si>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</si>
  <si>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</si>
  <si>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</si>
  <si>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</si>
  <si>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</si>
  <si>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</si>
  <si>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</si>
  <si>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</si>
  <si>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</si>
  <si>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</si>
  <si>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</si>
  <si>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</si>
  <si>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</si>
  <si>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</si>
  <si>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</si>
  <si>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</si>
  <si>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</si>
  <si>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</si>
  <si>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</si>
  <si>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</si>
  <si>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</si>
  <si>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</si>
  <si>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</si>
  <si>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</si>
  <si>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</si>
  <si>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</si>
  <si>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</si>
  <si>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</si>
  <si>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</si>
  <si>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</si>
  <si>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</si>
  <si>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</si>
  <si>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</si>
  <si>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</si>
  <si>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</si>
  <si>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</si>
  <si>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</si>
  <si>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</si>
  <si>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</si>
  <si>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</si>
  <si>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</si>
  <si>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</si>
  <si>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</si>
  <si>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</si>
  <si>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</si>
  <si>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</si>
  <si>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</si>
  <si>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</si>
  <si>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</si>
  <si>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</si>
  <si>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</si>
  <si>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</si>
  <si>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</si>
  <si>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</si>
  <si>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</si>
  <si>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</si>
  <si>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</si>
  <si>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</si>
  <si>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</si>
  <si>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</si>
  <si>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</si>
  <si>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</si>
  <si>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</si>
  <si>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</si>
  <si>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</si>
  <si>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</si>
  <si>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</si>
  <si>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</si>
  <si>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</si>
  <si>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</si>
  <si>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</si>
  <si>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</si>
  <si>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</si>
  <si>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</si>
  <si>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</si>
  <si>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</si>
  <si>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</si>
  <si>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</si>
  <si>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</si>
  <si>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</si>
  <si>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</si>
  <si>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</si>
  <si>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</si>
  <si>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</si>
  <si>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</si>
  <si>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</si>
  <si>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</si>
  <si>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</si>
  <si>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</si>
  <si>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</si>
  <si>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</si>
  <si>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</si>
  <si>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</si>
  <si>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</si>
  <si>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</si>
  <si>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</si>
  <si>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</si>
  <si>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</si>
  <si>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</si>
  <si>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</si>
  <si>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</si>
  <si>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</si>
  <si>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</si>
  <si>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</si>
  <si>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</si>
  <si>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</si>
  <si>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</si>
  <si>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</si>
  <si>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</si>
  <si>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</si>
  <si>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</si>
  <si>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</si>
  <si>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</si>
  <si>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</si>
  <si>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</si>
  <si>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</si>
  <si>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</si>
  <si>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</si>
  <si>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</si>
  <si>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</si>
  <si>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</si>
  <si>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</si>
  <si>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</si>
  <si>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</si>
  <si>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</si>
  <si>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</si>
  <si>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</si>
  <si>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</si>
  <si>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</si>
  <si>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</si>
  <si>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</si>
  <si>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</si>
  <si>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</si>
  <si>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</si>
  <si>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</si>
  <si>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</si>
  <si>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</si>
  <si>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</si>
  <si>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</si>
  <si>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</si>
  <si>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</si>
  <si>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</si>
  <si>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</si>
  <si>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</si>
  <si>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</si>
  <si>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</si>
  <si>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</si>
  <si>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</si>
  <si>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</si>
  <si>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</si>
  <si>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</si>
  <si>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</si>
  <si>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</si>
  <si>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</si>
  <si>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</si>
  <si>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</si>
  <si>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</si>
  <si>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</si>
  <si>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</si>
  <si>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</si>
  <si>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</si>
  <si>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</si>
  <si>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</si>
  <si>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</si>
  <si>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</si>
  <si>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</si>
  <si>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</si>
  <si>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</si>
  <si>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</si>
  <si>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</si>
  <si>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</si>
  <si>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</si>
  <si>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</si>
  <si>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</si>
  <si>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</si>
  <si>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</si>
  <si>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</si>
  <si>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</si>
  <si>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</si>
  <si>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</si>
  <si>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</si>
  <si>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</si>
  <si>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</si>
  <si>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</si>
  <si>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</si>
  <si>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</si>
  <si>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</si>
  <si>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</si>
  <si>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</si>
  <si>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</si>
  <si>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</si>
  <si>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</si>
  <si>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</si>
  <si>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</si>
  <si>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</si>
  <si>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</si>
  <si>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</si>
  <si>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</si>
  <si>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</si>
  <si>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</si>
  <si>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</si>
  <si>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</si>
  <si>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</si>
  <si>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</si>
  <si>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</si>
  <si>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</si>
  <si>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</si>
  <si>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</si>
  <si>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</si>
  <si>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</si>
  <si>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</si>
  <si>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</si>
  <si>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</si>
  <si>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</si>
  <si>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</si>
  <si>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</si>
  <si>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</si>
  <si>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</si>
  <si>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</si>
  <si>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</si>
  <si>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</si>
  <si>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</si>
  <si>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</si>
  <si>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</si>
  <si>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</si>
  <si>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</si>
  <si>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</si>
  <si>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</si>
  <si>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</si>
  <si>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</si>
  <si>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</si>
  <si>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</si>
  <si>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</si>
  <si>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</si>
  <si>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</si>
  <si>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</si>
  <si>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</si>
  <si>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</si>
  <si>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</si>
  <si>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</si>
  <si>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</si>
  <si>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</si>
  <si>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</si>
  <si>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</si>
  <si>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</si>
  <si>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</si>
  <si>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</si>
  <si>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</si>
  <si>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</si>
  <si>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</si>
  <si>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</si>
  <si>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</si>
  <si>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</si>
  <si>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</si>
  <si>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</si>
  <si>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</si>
  <si>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</si>
  <si>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</si>
  <si>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</si>
  <si>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</si>
  <si>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</si>
  <si>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</si>
  <si>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</si>
  <si>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</si>
  <si>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</si>
  <si>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</si>
  <si>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</si>
  <si>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</si>
  <si>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</si>
  <si>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</si>
  <si>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</si>
  <si>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</si>
  <si>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</si>
  <si>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</si>
  <si>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</si>
  <si>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</si>
  <si>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</si>
  <si>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</si>
  <si>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</si>
  <si>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</si>
  <si>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=IFERROR(NF($E33,"LINETOTAL"),"-")</t>
  </si>
  <si>
    <t>=IFERROR(NF($E33,"ADDRESS2"),"-")</t>
  </si>
  <si>
    <t>=IFERROR(NF($E33,"U_PONO"),"-")</t>
  </si>
  <si>
    <t>=IF(K34="","Hide","Show")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</si>
  <si>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</si>
  <si>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</si>
  <si>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</si>
  <si>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</si>
  <si>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</si>
  <si>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</si>
  <si>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</si>
  <si>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</si>
  <si>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</si>
  <si>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</si>
  <si>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</si>
  <si>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=IFERROR(NF($E34,"LINETOTAL"),"-")</t>
  </si>
  <si>
    <t>=IFERROR(NF($E34,"U_PODATE"),"-")</t>
  </si>
  <si>
    <t>=IFERROR(NF($E34,"U_PONO"),"-")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</si>
  <si>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</si>
  <si>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</si>
  <si>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</si>
  <si>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</si>
  <si>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</si>
  <si>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</si>
  <si>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</si>
  <si>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</si>
  <si>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</si>
  <si>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</si>
  <si>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</si>
  <si>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</si>
  <si>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</si>
  <si>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=SUM(N28-V28)</t>
  </si>
  <si>
    <t>=IFERROR(AE28/AB28,0)</t>
  </si>
  <si>
    <t>=IFERROR(NF($E29,"U_PONO"),"-")</t>
  </si>
  <si>
    <t>=SUM(N29-V29)</t>
  </si>
  <si>
    <t>=IFERROR(AE29/AB29,0)</t>
  </si>
  <si>
    <t>=IFERROR(NF($E30,"U_PONO"),"-")</t>
  </si>
  <si>
    <t>=SUM(N30-V30)</t>
  </si>
  <si>
    <t>=IFERROR(AE30/AB30,0)</t>
  </si>
  <si>
    <t>=IFERROR(NF($E31,"U_PONO"),"-")</t>
  </si>
  <si>
    <t>=SUM(N31-V31)</t>
  </si>
  <si>
    <t>=IFERROR(AE31/AB31,0)</t>
  </si>
  <si>
    <t>=IFERROR(NF($E32,"U_PONO"),"-")</t>
  </si>
  <si>
    <t>=SUM(N32-V32)</t>
  </si>
  <si>
    <t>=IFERROR(AE32/AB32,0)</t>
  </si>
  <si>
    <t>=IFERROR(AE33/AB33,0)</t>
  </si>
  <si>
    <t>=IFERROR(AE34/AB34,0)</t>
  </si>
  <si>
    <t>="01/03/2023"</t>
  </si>
  <si>
    <t>="31/03/2023"</t>
  </si>
  <si>
    <t>="""UICACS"","""",""SQL="",""2=DOCNUM"",""33031157"",""14=CUSTREF"",""8711153927"",""14=U_CUSTREF"",""8711153927"",""15=DOCDATE"",""08/03/2023"",""15=TAXDATE"",""08/03/2023"",""14=CARDCODE"",""CN0384-SGD"",""14=CARDNAME"",""NG TENG FONG GENERAL HOSPITAL"",""14=ITEMCODE"",""MS7NQ-00300GLP"",""14="&amp;"ITEMNAME"",""MS SQLSVRSTDCORE SNGL LICSAPK MVL 2LIC CORELIC"",""10=QUANTITY"",""10.000000"",""14=U_PONO"",""942113"",""15=U_PODATE"",""07/03/2023"",""10=U_TLINTCOS"",""0.000000"",""2=SLPCODE"",""132"",""14=SLPNAME"",""E0001-CS"",""14=MEMO"",""WENDY KUM CHIOU SZE"",""14=CONTACTNAME"",""E-I"&amp;"NVOICE (AP DIRECT)"",""10=LINETOTAL"",""59271.500000"",""14=U_ENR"","""",""14=U_MSENR"",""S7138270"",""14=U_MSPCN"",""BB5B28CB"",""14=ADDRESS2"",""CHEUNG CHEE WAI/MARK ONG_x000D_NG TENG FONG GENERAL HOSPITAL NO. 1 JURONG EAST STREET 21, JURONG COMMUNITY HOSPITAL,  SINGAPORE 609609"&amp;"_x000D_CHEUNG CHEE WAI/MARK ONG_x000D_TEL: 94775237_x000D_FAX: _x000D_EMAIL: cheung.chee.wai@ihis.com.sg"""</t>
  </si>
  <si>
    <t>="""UICACS"","""",""SQL="",""2=DOCNUM"",""33031164"",""14=CUSTREF"",""4510543856"",""14=U_CUSTREF"",""4510543856"",""15=DOCDATE"",""09/03/2023"",""15=TAXDATE"",""09/03/2023"",""14=CARDCODE"",""CT0005-SGD"",""14=CARDNAME"",""TAN TOCK SENG HOSPITAL PTE LTD"",""14=ITEMCODE"",""MS9EM-00831-GLP"",""1"&amp;"4=ITEMNAME"",""MS WIN SVR STD CORE 2022 SNGL 16 LIC CORE LIC"",""10=QUANTITY"",""1.000000"",""14=U_PONO"",""942149"",""15=U_PODATE"",""08/03/2023"",""10=U_TLINTCOS"",""0.000000"",""2=SLPCODE"",""132"",""14=SLPNAME"",""E0001-CS"",""14=MEMO"",""WENDY KUM CHIOU SZE"",""14=CONTACTNAME"",""E-I"&amp;"NVOICE (AP DIRECT)"",""10=LINETOTAL"",""958.630000"",""14=U_ENR"","""",""14=U_MSENR"",""S7138270"",""14=U_MSPCN"",""45018483"",""14=ADDRESS2"",""SREEKUMARAN SREEKANTH_x000D_TAN TOCK SENG HOSPITAL PTE LTD 11 JALAN TAN TOCK SENG  SINGAPORE 308433_x000D_SREEKUMARAN SREEKANTH_x000D_TEL: 93377726_x000D_"&amp;"FAX: _x000D_EMAIL: sreekumaran.sreekanth@ihis.com.sg"""</t>
  </si>
  <si>
    <t>="""UICACS"","""",""SQL="",""2=DOCNUM"",""33031212"",""14=CUSTREF"",""7452005239"",""14=U_CUSTREF"",""7452005239"",""15=DOCDATE"",""17/03/2023"",""15=TAXDATE"",""17/03/2023"",""14=CARDCODE"",""CN0245-SGD"",""14=CARDNAME"",""NATIONAL UNIVERSITY HEALTH SYSTEM PTE. LTD."",""14=ITEMCODE"",""MSD86-"&amp;"05988GLP"",""14=ITEMNAME"",""MS VISIO STD 2021 SNGL LTSC"",""10=QUANTITY"",""1.000000"",""14=U_PONO"",""942269A"",""15=U_PODATE"",""16/03/2023"",""10=U_TLINTCOS"",""0.000000"",""2=SLPCODE"",""114"",""14=SLPNAME"",""E0001-AW"",""14=MEMO"",""ANGIE WONG"",""14=CONTACTNAME"",""E-INVOICE(AP DIRE"&amp;"CT)"",""10=LINETOTAL"",""277.810000"",""14=U_ENR"","""",""14=U_MSENR"",""S7138270"",""14=U_MSPCN"",""AB57EDFE"",""14=ADDRESS2"",""NG JING JUN_x000D_NATIONAL UNIVERSITY HEALTH SYSTEM PTE. LTD. NTFGH ANNEXE BLOCK SINGAPORE_x000D_NG JING JUN_x000D_TEL: 6716 5320_x000D_FAX: _x000D_EMAIL: jing_jun_ng@nuhs.edu"&amp;".SG"""</t>
  </si>
  <si>
    <t>="""UICACS"","""",""SQL="",""2=DOCNUM"",""33031221"",""14=CUSTREF"",""8751003770"",""14=U_CUSTREF"",""8751003770"",""15=DOCDATE"",""21/03/2023"",""15=TAXDATE"",""21/03/2023"",""14=CARDCODE"",""CA0354-SGD"",""14=CARDNAME"",""ADMIRALTY MEDICAL CENTRE PTE. LTD."",""14=ITEMCODE"",""MS7NQ-01782GLP"""&amp;",""14=ITEMNAME"",""MS SQL SERVER STANDARD CORE 2022 SLNG 2L"",""10=QUANTITY"",""1.000000"",""14=U_PONO"",""942349"",""15=U_PODATE"",""20/03/2023"",""10=U_TLINTCOS"",""0.000000"",""2=SLPCODE"",""132"",""14=SLPNAME"",""E0001-CS"",""14=MEMO"",""WENDY KUM CHIOU SZE"",""14=CONTACTNAME"",""VINCE"&amp;"NT LEE LE KAI ( AP DIRECT)"",""10=LINETOTAL"",""3533.240000"",""14=U_ENR"","""",""14=U_MSENR"",""S7138270"",""14=U_MSPCN"",""AA351F92"",""14=ADDRESS2"",""KENNY LEE_x000D_ADMIRALTY MEDICAL CENTRE PTE. LTD. BLK 676, #03-01 WOODLANDS DRIVE 71 SINGAPORE 730676_x000D_KENNY LEE_x000D_TEL: _x000D_FAX: _x000D_EM"&amp;"AIL: kenny.lee@ihis.com.sg"""</t>
  </si>
  <si>
    <t>="""UICACS"","""",""SQL="",""2=DOCNUM"",""33031247"",""14=CUSTREF"",""8711154771"",""14=U_CUSTREF"",""8711154771"",""15=DOCDATE"",""23/03/2023"",""15=TAXDATE"",""23/03/2023"",""14=CARDCODE"",""CN0384-SGD"",""14=CARDNAME"",""NG TENG FONG GENERAL HOSPITAL"",""14=ITEMCODE"",""MS7NQ-00300GLP"",""14="&amp;"ITEMNAME"",""MS SQLSVRSTDCORE SNGL LICSAPK MVL 2LIC CORELIC"",""10=QUANTITY"",""2.000000"",""14=U_PONO"",""942395"",""15=U_PODATE"",""22/03/2023"",""10=U_TLINTCOS"",""0.000000"",""2=SLPCODE"",""132"",""14=SLPNAME"",""E0001-CS"",""14=MEMO"",""WENDY KUM CHIOU SZE"",""14=CONTACTNAME"",""E-IN"&amp;"VOICE (AP DIRECT)"",""10=LINETOTAL"",""11745.580000"",""14=U_ENR"","""",""14=U_MSENR"",""S7138270"",""14=U_MSPCN"",""BB5B28CB"",""14=ADDRESS2"",""RENA CHU_x000D_NG TENG FONG GENERAL HOSPITAL NO. 1 JURONG EAST STREET 21  SINGAPORE 609606_x000D_RENA CHU_x000D_TEL: 98591569_x000D_FAX: _x000D_EMAIL: rena.chu"&amp;"@ihis.com.sg"""</t>
  </si>
  <si>
    <t>="""UICACS"","""",""SQL="",""2=DOCNUM"",""33031292"",""14=CUSTREF"",""8451283735"",""14=U_CUSTREF"",""8451283735"",""15=DOCDATE"",""28/03/2023"",""15=TAXDATE"",""28/03/2023"",""14=CARDCODE"",""CA0213-SGD"",""14=CARDNAME"",""ALEXANDRA HEALTH PTE. LTD."",""14=ITEMCODE"",""MS7JQ-00353GLP"",""14=ITE"&amp;"MNAME"",""MS SQLSVRENTCORE SNGL LICSAPK MVL 2LIC CORELIC"",""10=QUANTITY"",""16.000000"",""14=U_PONO"",""942510"",""15=U_PODATE"",""27/03/2023"",""10=U_TLINTCOS"",""0.000000"",""2=SLPCODE"",""132"",""14=SLPNAME"",""E0001-CS"",""14=MEMO"",""WENDY KUM CHIOU SZE"",""14=CONTACTNAME"",""E-INVO"&amp;"ICE (AP DIRECT)"",""10=LINETOTAL"",""345507.680000"",""14=U_ENR"","""",""14=U_MSENR"",""S7138270"",""14=U_MSPCN"",""9BA9F0ED"",""14=ADDRESS2"",""DAVE LING_x000D_ALEXANDRA HEALTH PTE. LTD. C/O KHOO TECK PUAT HOSPITAL  _x000D_DAVE LING_x000D_TEL: _x000D_FAX: _x000D_EMAIL: dave.ling@ihis.com.sg"""</t>
  </si>
  <si>
    <t>="""UICACS"","""",""SQL="",""2=DOCNUM"",""33031299"",""14=CUSTREF"",""8454004587"",""14=U_CUSTREF"",""8454004587"",""15=DOCDATE"",""29/03/2023"",""15=TAXDATE"",""29/03/2023"",""14=CARDCODE"",""CW0080-SGD"",""14=CARDNAME"",""WOODLANDSHEALTH PTE. LTD."",""14=ITEMCODE"",""MS7JQ-00353GLP"",""14=ITEM"&amp;"NAME"",""MS SQLSVRENTCORE SNGL LICSAPK MVL 2LIC CORELIC"",""10=QUANTITY"",""4.000000"",""14=U_PONO"",""942551"",""15=U_PODATE"",""28/03/2023"",""10=U_TLINTCOS"",""0.000000"",""2=SLPCODE"",""132"",""14=SLPNAME"",""E0001-CS"",""14=MEMO"",""WENDY KUM CHIOU SZE"",""14=CONTACTNAME"",""WIN WIN "&amp;"HTOO"",""10=LINETOTAL"",""88157.880000"",""14=U_ENR"","""",""14=U_MSENR"",""S7138270"",""14=U_MSPCN"",""92B8E51B"",""14=ADDRESS2"",""KOH SEOW KEN_x000D_WOODLANDSHEALTH PTE. LTD. 2 YISHUN CENTRAL 2  SINGAPORE 768024_x000D_KOH SEOW KEN(82882876)_x000D_TEL: _x000D_FAX: _x000D_EMAIL: seow_ken_koh@whc.sg"""</t>
  </si>
  <si>
    <t>=IFERROR(NF($E33,"U_PODATE"),"-")</t>
  </si>
  <si>
    <t>=SUBTOTAL(9,AD24:AD35)</t>
  </si>
  <si>
    <t>=SUBTOTAL(9,AE24:AE35)</t>
  </si>
  <si>
    <t/>
  </si>
  <si>
    <t>S7138270</t>
  </si>
  <si>
    <t>-</t>
  </si>
  <si>
    <t>WENDY KUM CHIOU SZE</t>
  </si>
  <si>
    <t>E-INVOICE (AP DIRECT)</t>
  </si>
  <si>
    <t>45018483</t>
  </si>
  <si>
    <t>CT0005-SGD</t>
  </si>
  <si>
    <t>TAN TOCK SENG HOSPITAL PTE LTD</t>
  </si>
  <si>
    <t>4510543856</t>
  </si>
  <si>
    <t>942149</t>
  </si>
  <si>
    <t>MS9EM-00831-GLP</t>
  </si>
  <si>
    <t>MS WIN SVR STD CORE 2022 SNGL 16 LIC CORE LIC</t>
  </si>
  <si>
    <t>SREEKUMARAN SREEKANTH_x000D_TAN TOCK SENG HOSPITAL PTE LTD 11 JALAN TAN TOCK SENG  SINGAPORE 308433_x000D_SREEKUMARAN SREEKANTH_x000D_TEL: 93377726_x000D_FAX: _x000D_EMAIL: sreekumaran.sreekanth@ihis.com.sg</t>
  </si>
  <si>
    <t>AA351F92</t>
  </si>
  <si>
    <t>CA0354-SGD</t>
  </si>
  <si>
    <t>ADMIRALTY MEDICAL CENTRE PTE. LTD.</t>
  </si>
  <si>
    <t>8751003770</t>
  </si>
  <si>
    <t>942349</t>
  </si>
  <si>
    <t>MS7NQ-01782GLP</t>
  </si>
  <si>
    <t>MS SQL SERVER STANDARD CORE 2022 SLNG 2L</t>
  </si>
  <si>
    <t>VINCENT LEE LE KAI ( AP DIRECT)</t>
  </si>
  <si>
    <t>KENNY LEE_x000D_ADMIRALTY MEDICAL CENTRE PTE. LTD. BLK 676, #03-01 WOODLANDS DRIVE 71 SINGAPORE 730676_x000D_KENNY LEE_x000D_TEL: _x000D_FAX: _x000D_EMAIL: kenny.lee@ihis.com.sg</t>
  </si>
  <si>
    <t>9BA9F0ED</t>
  </si>
  <si>
    <t>CA0213-SGD</t>
  </si>
  <si>
    <t>ALEXANDRA HEALTH PTE. LTD.</t>
  </si>
  <si>
    <t>8451283735</t>
  </si>
  <si>
    <t>942510</t>
  </si>
  <si>
    <t>MS7JQ-00353GLP</t>
  </si>
  <si>
    <t>MS SQLSVRENTCORE SNGL LICSAPK MVL 2LIC CORELIC</t>
  </si>
  <si>
    <t>DAVE LING_x000D_ALEXANDRA HEALTH PTE. LTD. C/O KHOO TECK PUAT HOSPITAL  _x000D_DAVE LING_x000D_TEL: _x000D_FAX: _x000D_EMAIL: dave.ling@ihis.com.sg</t>
  </si>
  <si>
    <t>92B8E51B</t>
  </si>
  <si>
    <t>CW0080-SGD</t>
  </si>
  <si>
    <t>WOODLANDSHEALTH PTE. LTD.</t>
  </si>
  <si>
    <t>8454004587</t>
  </si>
  <si>
    <t>942551</t>
  </si>
  <si>
    <t>WIN WIN HTOO</t>
  </si>
  <si>
    <t>KOH SEOW KEN_x000D_WOODLANDSHEALTH PTE. LTD. 2 YISHUN CENTRAL 2  SINGAPORE 768024_x000D_KOH SEOW KEN(82882876)_x000D_TEL: _x000D_FAX: _x000D_EMAIL: seow_ken_koh@whc.sg</t>
  </si>
  <si>
    <t>UIC PO Nos</t>
  </si>
  <si>
    <t>31.10.2025</t>
  </si>
  <si>
    <t>01.04.2023</t>
  </si>
  <si>
    <t>LICENSE WITH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</si>
</sst>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horizontal="left"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5" fontId="11" fillId="3" borderId="0" xfId="2" applyNumberFormat="1" applyFont="1" applyFill="1" applyAlignment="1">
      <alignment horizontal="left" vertical="center"/>
    </xf>
    <xf numFmtId="0" fontId="15" fillId="0" borderId="0" xfId="0" applyFont="1"/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  <xf numFmtId="0" fontId="0" fillId="0" borderId="0" xfId="0" applyNumberFormat="1" applyAlignment="1">
      <alignment horizontal="center" vertical="top"/>
    </xf>
    <xf numFmtId="167" fontId="0" fillId="0" borderId="0" xfId="0" applyNumberFormat="1" applyAlignment="1">
      <alignment horizontal="left" vertical="center"/>
    </xf>
    <xf numFmtId="167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0" fillId="6" borderId="0" xfId="0" applyNumberFormat="1" applyFill="1" applyAlignment="1">
      <alignment horizontal="left" vertical="top"/>
    </xf>
    <xf numFmtId="167" fontId="0" fillId="2" borderId="0" xfId="0" applyNumberFormat="1" applyFill="1" applyAlignment="1">
      <alignment horizontal="left" vertical="top"/>
    </xf>
    <xf numFmtId="165" fontId="0" fillId="2" borderId="0" xfId="2" applyNumberFormat="1" applyFont="1" applyFill="1" applyAlignment="1">
      <alignment horizontal="left" vertical="top"/>
    </xf>
    <xf numFmtId="165" fontId="0" fillId="0" borderId="0" xfId="2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167" fontId="0" fillId="6" borderId="0" xfId="0" applyNumberFormat="1" applyFill="1" applyAlignment="1">
      <alignment horizontal="left" vertical="top"/>
    </xf>
    <xf numFmtId="165" fontId="0" fillId="6" borderId="0" xfId="2" applyNumberFormat="1" applyFont="1" applyFill="1" applyAlignment="1">
      <alignment horizontal="left" vertical="top"/>
    </xf>
    <xf numFmtId="167" fontId="11" fillId="3" borderId="0" xfId="0" applyNumberFormat="1" applyFont="1" applyFill="1" applyAlignment="1">
      <alignment horizontal="left" vertical="center"/>
    </xf>
    <xf numFmtId="40" fontId="11" fillId="3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166" fontId="0" fillId="0" borderId="0" xfId="0" applyNumberFormat="1" applyAlignment="1">
      <alignment horizontal="left" vertical="top"/>
    </xf>
    <xf numFmtId="0" fontId="13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left" vertical="top"/>
    </xf>
    <xf numFmtId="40" fontId="13" fillId="0" borderId="0" xfId="2" applyNumberFormat="1" applyFont="1" applyAlignment="1">
      <alignment horizontal="left" vertical="top"/>
    </xf>
    <xf numFmtId="167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"01/03/2023"</f>
        <v>01/03/2023</v>
      </c>
    </row>
    <row r="4" spans="1:6">
      <c r="A4" s="1" t="s">
        <v>0</v>
      </c>
      <c r="B4" s="4" t="s">
        <v>6</v>
      </c>
      <c r="C4" s="5" t="str">
        <f>"31/03/2023"</f>
        <v>31/03/2023</v>
      </c>
    </row>
    <row r="5" spans="1:6">
      <c r="A5" s="1" t="s">
        <v>0</v>
      </c>
      <c r="B5" s="4" t="s">
        <v>26</v>
      </c>
      <c r="C5" s="4" t="str">
        <f>"*"</f>
        <v>*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01/Mar/2023..31/Mar/2023</v>
      </c>
    </row>
    <row r="9" spans="1:6">
      <c r="A9" s="1" t="s">
        <v>9</v>
      </c>
      <c r="C9" s="3" t="str">
        <f>TEXT($C$3,"yyyyMMdd") &amp; ".." &amp; TEXT($C$4,"yyyyMMdd")</f>
        <v>20230301..20230331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9457-82E4-412F-9C9F-E54810307986}">
  <dimension ref="A1:AT36"/>
  <sheetViews>
    <sheetView workbookViewId="0"/>
  </sheetViews>
  <sheetFormatPr defaultRowHeight="15"/>
  <sheetData>
    <row r="1" spans="1:46">
      <c r="A1" s="47" t="s">
        <v>383</v>
      </c>
      <c r="B1" s="47" t="s">
        <v>46</v>
      </c>
      <c r="C1" s="47" t="s">
        <v>7</v>
      </c>
      <c r="D1" s="47" t="s">
        <v>7</v>
      </c>
      <c r="E1" s="47" t="s">
        <v>7</v>
      </c>
      <c r="F1" s="47" t="s">
        <v>7</v>
      </c>
      <c r="G1" s="47" t="s">
        <v>7</v>
      </c>
      <c r="H1" s="47" t="s">
        <v>7</v>
      </c>
      <c r="I1" s="47" t="s">
        <v>7</v>
      </c>
      <c r="J1" s="47" t="s">
        <v>51</v>
      </c>
      <c r="K1" s="47" t="s">
        <v>18</v>
      </c>
      <c r="L1" s="47" t="s">
        <v>18</v>
      </c>
      <c r="O1" s="47" t="s">
        <v>18</v>
      </c>
      <c r="Q1" s="47" t="s">
        <v>18</v>
      </c>
      <c r="R1" s="47" t="s">
        <v>18</v>
      </c>
      <c r="S1" s="47" t="s">
        <v>18</v>
      </c>
      <c r="T1" s="47" t="s">
        <v>18</v>
      </c>
      <c r="V1" s="47" t="s">
        <v>18</v>
      </c>
      <c r="Y1" s="47" t="s">
        <v>7</v>
      </c>
      <c r="Z1" s="47" t="s">
        <v>7</v>
      </c>
      <c r="AA1" s="47" t="s">
        <v>18</v>
      </c>
      <c r="AB1" s="47" t="s">
        <v>18</v>
      </c>
      <c r="AC1" s="47" t="s">
        <v>18</v>
      </c>
      <c r="AJ1" s="47" t="s">
        <v>18</v>
      </c>
      <c r="AK1" s="47" t="s">
        <v>18</v>
      </c>
      <c r="AR1" s="47" t="s">
        <v>7</v>
      </c>
      <c r="AS1" s="47" t="s">
        <v>7</v>
      </c>
      <c r="AT1" s="47" t="s">
        <v>7</v>
      </c>
    </row>
    <row r="2" spans="1:46">
      <c r="A2" s="47" t="s">
        <v>7</v>
      </c>
      <c r="D2" s="47" t="s">
        <v>19</v>
      </c>
      <c r="E2" s="47" t="s">
        <v>108</v>
      </c>
    </row>
    <row r="3" spans="1:46">
      <c r="A3" s="47" t="s">
        <v>7</v>
      </c>
      <c r="D3" s="47" t="s">
        <v>22</v>
      </c>
      <c r="E3" s="47" t="s">
        <v>20</v>
      </c>
      <c r="F3" s="47" t="s">
        <v>21</v>
      </c>
      <c r="G3" s="47" t="s">
        <v>23</v>
      </c>
      <c r="H3" s="47" t="s">
        <v>47</v>
      </c>
      <c r="I3" s="47" t="s">
        <v>24</v>
      </c>
    </row>
    <row r="4" spans="1:46">
      <c r="A4" s="47" t="s">
        <v>7</v>
      </c>
      <c r="C4" s="47" t="s">
        <v>11</v>
      </c>
      <c r="D4" s="47" t="s">
        <v>109</v>
      </c>
      <c r="E4" s="47" t="s">
        <v>110</v>
      </c>
      <c r="F4" s="47" t="s">
        <v>96</v>
      </c>
      <c r="G4" s="47" t="s">
        <v>25</v>
      </c>
      <c r="H4" s="47" t="s">
        <v>111</v>
      </c>
    </row>
    <row r="5" spans="1:46">
      <c r="A5" s="47" t="s">
        <v>7</v>
      </c>
      <c r="C5" s="47" t="s">
        <v>10</v>
      </c>
      <c r="D5" s="47" t="s">
        <v>112</v>
      </c>
      <c r="E5" s="47" t="s">
        <v>113</v>
      </c>
      <c r="F5" s="47" t="s">
        <v>96</v>
      </c>
      <c r="G5" s="47" t="s">
        <v>25</v>
      </c>
      <c r="H5" s="47" t="s">
        <v>111</v>
      </c>
      <c r="I5" s="47" t="s">
        <v>114</v>
      </c>
    </row>
    <row r="6" spans="1:46">
      <c r="A6" s="47" t="s">
        <v>7</v>
      </c>
      <c r="C6" s="47" t="s">
        <v>41</v>
      </c>
      <c r="D6" s="47" t="s">
        <v>115</v>
      </c>
      <c r="E6" s="47" t="s">
        <v>116</v>
      </c>
      <c r="F6" s="47" t="s">
        <v>96</v>
      </c>
      <c r="G6" s="47" t="s">
        <v>25</v>
      </c>
      <c r="H6" s="47" t="s">
        <v>111</v>
      </c>
      <c r="I6" s="47" t="s">
        <v>117</v>
      </c>
    </row>
    <row r="7" spans="1:46">
      <c r="A7" s="47" t="s">
        <v>7</v>
      </c>
    </row>
    <row r="8" spans="1:46">
      <c r="A8" s="47" t="s">
        <v>7</v>
      </c>
    </row>
    <row r="9" spans="1:46">
      <c r="A9" s="47" t="s">
        <v>7</v>
      </c>
    </row>
    <row r="10" spans="1:46">
      <c r="A10" s="47" t="s">
        <v>7</v>
      </c>
    </row>
    <row r="11" spans="1:46">
      <c r="A11" s="47" t="s">
        <v>7</v>
      </c>
      <c r="C11" s="47" t="s">
        <v>27</v>
      </c>
      <c r="E11" s="47" t="s">
        <v>118</v>
      </c>
    </row>
    <row r="12" spans="1:46">
      <c r="A12" s="47" t="s">
        <v>7</v>
      </c>
      <c r="C12" s="47" t="s">
        <v>28</v>
      </c>
      <c r="E12" s="47" t="s">
        <v>119</v>
      </c>
    </row>
    <row r="13" spans="1:46">
      <c r="A13" s="47" t="s">
        <v>7</v>
      </c>
      <c r="C13" s="47" t="s">
        <v>42</v>
      </c>
      <c r="E13" s="47" t="s">
        <v>120</v>
      </c>
    </row>
    <row r="14" spans="1:46">
      <c r="A14" s="47" t="s">
        <v>7</v>
      </c>
      <c r="C14" s="47" t="s">
        <v>39</v>
      </c>
      <c r="E14" s="47" t="s">
        <v>121</v>
      </c>
    </row>
    <row r="15" spans="1:46">
      <c r="A15" s="47" t="s">
        <v>7</v>
      </c>
      <c r="C15" s="47" t="s">
        <v>43</v>
      </c>
      <c r="E15" s="47" t="s">
        <v>122</v>
      </c>
    </row>
    <row r="16" spans="1:46">
      <c r="A16" s="47" t="s">
        <v>7</v>
      </c>
      <c r="C16" s="47" t="s">
        <v>44</v>
      </c>
      <c r="E16" s="47" t="s">
        <v>123</v>
      </c>
    </row>
    <row r="17" spans="1:43">
      <c r="A17" s="47" t="s">
        <v>7</v>
      </c>
    </row>
    <row r="18" spans="1:43">
      <c r="A18" s="47" t="s">
        <v>7</v>
      </c>
    </row>
    <row r="21" spans="1:43">
      <c r="K21" s="47" t="s">
        <v>53</v>
      </c>
    </row>
    <row r="23" spans="1:43">
      <c r="E23" s="47" t="s">
        <v>29</v>
      </c>
      <c r="K23" s="47" t="s">
        <v>75</v>
      </c>
      <c r="L23" s="47" t="s">
        <v>76</v>
      </c>
      <c r="M23" s="47" t="s">
        <v>14</v>
      </c>
      <c r="N23" s="47" t="s">
        <v>16</v>
      </c>
      <c r="O23" s="47" t="s">
        <v>30</v>
      </c>
      <c r="P23" s="47" t="s">
        <v>33</v>
      </c>
      <c r="Q23" s="47" t="s">
        <v>77</v>
      </c>
      <c r="R23" s="47" t="s">
        <v>31</v>
      </c>
      <c r="S23" s="47" t="s">
        <v>38</v>
      </c>
      <c r="T23" s="47" t="s">
        <v>34</v>
      </c>
      <c r="U23" s="47" t="s">
        <v>17</v>
      </c>
      <c r="V23" s="47" t="s">
        <v>17</v>
      </c>
      <c r="W23" s="47" t="s">
        <v>79</v>
      </c>
      <c r="X23" s="47" t="s">
        <v>80</v>
      </c>
      <c r="Y23" s="47" t="s">
        <v>36</v>
      </c>
      <c r="Z23" s="47" t="s">
        <v>12</v>
      </c>
      <c r="AA23" s="47" t="s">
        <v>32</v>
      </c>
      <c r="AB23" s="47" t="s">
        <v>13</v>
      </c>
      <c r="AC23" s="47" t="s">
        <v>37</v>
      </c>
      <c r="AD23" s="47" t="s">
        <v>56</v>
      </c>
      <c r="AE23" s="47" t="s">
        <v>57</v>
      </c>
      <c r="AF23" s="47" t="s">
        <v>81</v>
      </c>
      <c r="AG23" s="47" t="s">
        <v>82</v>
      </c>
      <c r="AH23" s="47" t="s">
        <v>83</v>
      </c>
      <c r="AI23" s="47" t="s">
        <v>84</v>
      </c>
      <c r="AJ23" s="47" t="s">
        <v>85</v>
      </c>
      <c r="AK23" s="47" t="s">
        <v>86</v>
      </c>
      <c r="AL23" s="47" t="s">
        <v>87</v>
      </c>
      <c r="AM23" s="47" t="s">
        <v>88</v>
      </c>
      <c r="AN23" s="47" t="s">
        <v>89</v>
      </c>
      <c r="AO23" s="47" t="s">
        <v>90</v>
      </c>
      <c r="AP23" s="47" t="s">
        <v>91</v>
      </c>
      <c r="AQ23" s="47" t="s">
        <v>92</v>
      </c>
    </row>
    <row r="24" spans="1:43">
      <c r="B24" s="47" t="s">
        <v>124</v>
      </c>
      <c r="C24" s="47" t="s">
        <v>48</v>
      </c>
      <c r="E24" s="47" t="s">
        <v>125</v>
      </c>
      <c r="K24" s="47" t="s">
        <v>126</v>
      </c>
      <c r="L24" s="47" t="s">
        <v>127</v>
      </c>
      <c r="M24" s="47" t="s">
        <v>128</v>
      </c>
      <c r="N24" s="47" t="s">
        <v>129</v>
      </c>
      <c r="O24" s="47" t="s">
        <v>130</v>
      </c>
      <c r="P24" s="47" t="s">
        <v>131</v>
      </c>
      <c r="Q24" s="47" t="s">
        <v>78</v>
      </c>
      <c r="R24" s="47" t="s">
        <v>132</v>
      </c>
      <c r="S24" s="47" t="s">
        <v>133</v>
      </c>
      <c r="T24" s="47" t="s">
        <v>134</v>
      </c>
      <c r="U24" s="47" t="s">
        <v>384</v>
      </c>
      <c r="V24" s="47" t="s">
        <v>135</v>
      </c>
      <c r="W24" s="47" t="s">
        <v>136</v>
      </c>
      <c r="X24" s="47" t="s">
        <v>385</v>
      </c>
      <c r="Y24" s="47" t="s">
        <v>137</v>
      </c>
      <c r="Z24" s="47" t="s">
        <v>138</v>
      </c>
      <c r="AA24" s="47" t="s">
        <v>139</v>
      </c>
      <c r="AB24" s="47" t="s">
        <v>140</v>
      </c>
      <c r="AC24" s="47" t="s">
        <v>141</v>
      </c>
      <c r="AD24" s="47" t="s">
        <v>386</v>
      </c>
      <c r="AE24" s="47" t="s">
        <v>142</v>
      </c>
      <c r="AF24" s="47" t="s">
        <v>143</v>
      </c>
      <c r="AG24" s="47" t="s">
        <v>142</v>
      </c>
      <c r="AH24" s="47" t="s">
        <v>93</v>
      </c>
      <c r="AI24" s="47" t="s">
        <v>144</v>
      </c>
      <c r="AJ24" s="47" t="s">
        <v>78</v>
      </c>
      <c r="AK24" s="47" t="s">
        <v>94</v>
      </c>
      <c r="AL24" s="47" t="s">
        <v>137</v>
      </c>
      <c r="AM24" s="47" t="s">
        <v>138</v>
      </c>
      <c r="AN24" s="47" t="s">
        <v>145</v>
      </c>
      <c r="AO24" s="47" t="s">
        <v>146</v>
      </c>
      <c r="AP24" s="47" t="s">
        <v>147</v>
      </c>
      <c r="AQ24" s="47" t="s">
        <v>148</v>
      </c>
    </row>
    <row r="25" spans="1:43">
      <c r="A25" s="47" t="s">
        <v>184</v>
      </c>
      <c r="B25" s="47" t="s">
        <v>149</v>
      </c>
      <c r="C25" s="47" t="s">
        <v>48</v>
      </c>
      <c r="E25" s="47" t="s">
        <v>414</v>
      </c>
      <c r="K25" s="47" t="s">
        <v>188</v>
      </c>
      <c r="L25" s="47" t="s">
        <v>189</v>
      </c>
      <c r="M25" s="47" t="s">
        <v>151</v>
      </c>
      <c r="N25" s="47" t="s">
        <v>152</v>
      </c>
      <c r="O25" s="47" t="s">
        <v>153</v>
      </c>
      <c r="P25" s="47" t="s">
        <v>190</v>
      </c>
      <c r="Q25" s="47" t="s">
        <v>78</v>
      </c>
      <c r="R25" s="47" t="s">
        <v>154</v>
      </c>
      <c r="S25" s="47" t="s">
        <v>155</v>
      </c>
      <c r="T25" s="47" t="s">
        <v>157</v>
      </c>
      <c r="U25" s="47" t="s">
        <v>165</v>
      </c>
      <c r="V25" s="47" t="s">
        <v>191</v>
      </c>
      <c r="W25" s="47" t="s">
        <v>192</v>
      </c>
      <c r="X25" s="47" t="s">
        <v>390</v>
      </c>
      <c r="Y25" s="47" t="s">
        <v>156</v>
      </c>
      <c r="Z25" s="47" t="s">
        <v>158</v>
      </c>
      <c r="AA25" s="47" t="s">
        <v>159</v>
      </c>
      <c r="AB25" s="47" t="s">
        <v>160</v>
      </c>
      <c r="AC25" s="47" t="s">
        <v>161</v>
      </c>
      <c r="AD25" s="47" t="s">
        <v>387</v>
      </c>
      <c r="AE25" s="47" t="s">
        <v>162</v>
      </c>
      <c r="AF25" s="47" t="s">
        <v>193</v>
      </c>
      <c r="AG25" s="47" t="s">
        <v>162</v>
      </c>
      <c r="AH25" s="47" t="s">
        <v>93</v>
      </c>
      <c r="AI25" s="47" t="s">
        <v>163</v>
      </c>
      <c r="AJ25" s="47" t="s">
        <v>78</v>
      </c>
      <c r="AK25" s="47" t="s">
        <v>94</v>
      </c>
      <c r="AL25" s="47" t="s">
        <v>156</v>
      </c>
      <c r="AM25" s="47" t="s">
        <v>158</v>
      </c>
      <c r="AN25" s="47" t="s">
        <v>194</v>
      </c>
      <c r="AO25" s="47" t="s">
        <v>195</v>
      </c>
      <c r="AP25" s="47" t="s">
        <v>196</v>
      </c>
      <c r="AQ25" s="47" t="s">
        <v>197</v>
      </c>
    </row>
    <row r="26" spans="1:43">
      <c r="A26" s="47" t="s">
        <v>184</v>
      </c>
      <c r="B26" s="47" t="s">
        <v>166</v>
      </c>
      <c r="C26" s="47" t="s">
        <v>48</v>
      </c>
      <c r="E26" s="47" t="s">
        <v>415</v>
      </c>
      <c r="K26" s="47" t="s">
        <v>198</v>
      </c>
      <c r="L26" s="47" t="s">
        <v>199</v>
      </c>
      <c r="M26" s="47" t="s">
        <v>168</v>
      </c>
      <c r="N26" s="47" t="s">
        <v>169</v>
      </c>
      <c r="O26" s="47" t="s">
        <v>170</v>
      </c>
      <c r="P26" s="47" t="s">
        <v>200</v>
      </c>
      <c r="Q26" s="47" t="s">
        <v>78</v>
      </c>
      <c r="R26" s="47" t="s">
        <v>171</v>
      </c>
      <c r="S26" s="47" t="s">
        <v>172</v>
      </c>
      <c r="T26" s="47" t="s">
        <v>174</v>
      </c>
      <c r="U26" s="47" t="s">
        <v>181</v>
      </c>
      <c r="V26" s="47" t="s">
        <v>201</v>
      </c>
      <c r="W26" s="47" t="s">
        <v>202</v>
      </c>
      <c r="X26" s="47" t="s">
        <v>391</v>
      </c>
      <c r="Y26" s="47" t="s">
        <v>173</v>
      </c>
      <c r="Z26" s="47" t="s">
        <v>175</v>
      </c>
      <c r="AA26" s="47" t="s">
        <v>176</v>
      </c>
      <c r="AB26" s="47" t="s">
        <v>177</v>
      </c>
      <c r="AC26" s="47" t="s">
        <v>178</v>
      </c>
      <c r="AD26" s="47" t="s">
        <v>388</v>
      </c>
      <c r="AE26" s="47" t="s">
        <v>179</v>
      </c>
      <c r="AF26" s="47" t="s">
        <v>203</v>
      </c>
      <c r="AG26" s="47" t="s">
        <v>179</v>
      </c>
      <c r="AH26" s="47" t="s">
        <v>93</v>
      </c>
      <c r="AI26" s="47" t="s">
        <v>204</v>
      </c>
      <c r="AJ26" s="47" t="s">
        <v>78</v>
      </c>
      <c r="AK26" s="47" t="s">
        <v>94</v>
      </c>
      <c r="AL26" s="47" t="s">
        <v>173</v>
      </c>
      <c r="AM26" s="47" t="s">
        <v>175</v>
      </c>
      <c r="AN26" s="47" t="s">
        <v>205</v>
      </c>
      <c r="AO26" s="47" t="s">
        <v>206</v>
      </c>
      <c r="AP26" s="47" t="s">
        <v>207</v>
      </c>
      <c r="AQ26" s="47" t="s">
        <v>208</v>
      </c>
    </row>
    <row r="27" spans="1:43">
      <c r="A27" s="47" t="s">
        <v>184</v>
      </c>
      <c r="B27" s="47" t="s">
        <v>209</v>
      </c>
      <c r="C27" s="47" t="s">
        <v>48</v>
      </c>
      <c r="E27" s="47" t="s">
        <v>416</v>
      </c>
      <c r="K27" s="47" t="s">
        <v>210</v>
      </c>
      <c r="L27" s="47" t="s">
        <v>211</v>
      </c>
      <c r="M27" s="47" t="s">
        <v>212</v>
      </c>
      <c r="N27" s="47" t="s">
        <v>213</v>
      </c>
      <c r="O27" s="47" t="s">
        <v>214</v>
      </c>
      <c r="P27" s="47" t="s">
        <v>215</v>
      </c>
      <c r="Q27" s="47" t="s">
        <v>78</v>
      </c>
      <c r="R27" s="47" t="s">
        <v>216</v>
      </c>
      <c r="S27" s="47" t="s">
        <v>217</v>
      </c>
      <c r="T27" s="47" t="s">
        <v>218</v>
      </c>
      <c r="U27" s="47" t="s">
        <v>392</v>
      </c>
      <c r="V27" s="47" t="s">
        <v>219</v>
      </c>
      <c r="W27" s="47" t="s">
        <v>220</v>
      </c>
      <c r="X27" s="47" t="s">
        <v>393</v>
      </c>
      <c r="Y27" s="47" t="s">
        <v>221</v>
      </c>
      <c r="Z27" s="47" t="s">
        <v>222</v>
      </c>
      <c r="AA27" s="47" t="s">
        <v>223</v>
      </c>
      <c r="AB27" s="47" t="s">
        <v>224</v>
      </c>
      <c r="AC27" s="47" t="s">
        <v>225</v>
      </c>
      <c r="AD27" s="47" t="s">
        <v>394</v>
      </c>
      <c r="AE27" s="47" t="s">
        <v>226</v>
      </c>
      <c r="AF27" s="47" t="s">
        <v>227</v>
      </c>
      <c r="AG27" s="47" t="s">
        <v>226</v>
      </c>
      <c r="AH27" s="47" t="s">
        <v>93</v>
      </c>
      <c r="AI27" s="47" t="s">
        <v>228</v>
      </c>
      <c r="AJ27" s="47" t="s">
        <v>78</v>
      </c>
      <c r="AK27" s="47" t="s">
        <v>94</v>
      </c>
      <c r="AL27" s="47" t="s">
        <v>221</v>
      </c>
      <c r="AM27" s="47" t="s">
        <v>222</v>
      </c>
      <c r="AN27" s="47" t="s">
        <v>229</v>
      </c>
      <c r="AO27" s="47" t="s">
        <v>230</v>
      </c>
      <c r="AP27" s="47" t="s">
        <v>231</v>
      </c>
      <c r="AQ27" s="47" t="s">
        <v>232</v>
      </c>
    </row>
    <row r="28" spans="1:43">
      <c r="A28" s="47" t="s">
        <v>184</v>
      </c>
      <c r="B28" s="47" t="s">
        <v>233</v>
      </c>
      <c r="C28" s="47" t="s">
        <v>48</v>
      </c>
      <c r="E28" s="47" t="s">
        <v>417</v>
      </c>
      <c r="K28" s="47" t="s">
        <v>234</v>
      </c>
      <c r="L28" s="47" t="s">
        <v>235</v>
      </c>
      <c r="M28" s="47" t="s">
        <v>236</v>
      </c>
      <c r="N28" s="47" t="s">
        <v>237</v>
      </c>
      <c r="O28" s="47" t="s">
        <v>238</v>
      </c>
      <c r="P28" s="47" t="s">
        <v>239</v>
      </c>
      <c r="Q28" s="47" t="s">
        <v>78</v>
      </c>
      <c r="R28" s="47" t="s">
        <v>240</v>
      </c>
      <c r="S28" s="47" t="s">
        <v>241</v>
      </c>
      <c r="T28" s="47" t="s">
        <v>242</v>
      </c>
      <c r="U28" s="47" t="s">
        <v>395</v>
      </c>
      <c r="V28" s="47" t="s">
        <v>243</v>
      </c>
      <c r="W28" s="47" t="s">
        <v>244</v>
      </c>
      <c r="X28" s="47" t="s">
        <v>396</v>
      </c>
      <c r="Y28" s="47" t="s">
        <v>245</v>
      </c>
      <c r="Z28" s="47" t="s">
        <v>246</v>
      </c>
      <c r="AA28" s="47" t="s">
        <v>247</v>
      </c>
      <c r="AB28" s="47" t="s">
        <v>248</v>
      </c>
      <c r="AC28" s="47" t="s">
        <v>249</v>
      </c>
      <c r="AD28" s="47" t="s">
        <v>397</v>
      </c>
      <c r="AE28" s="47" t="s">
        <v>250</v>
      </c>
      <c r="AF28" s="47" t="s">
        <v>251</v>
      </c>
      <c r="AG28" s="47" t="s">
        <v>250</v>
      </c>
      <c r="AH28" s="47" t="s">
        <v>93</v>
      </c>
      <c r="AI28" s="47" t="s">
        <v>252</v>
      </c>
      <c r="AJ28" s="47" t="s">
        <v>78</v>
      </c>
      <c r="AK28" s="47" t="s">
        <v>94</v>
      </c>
      <c r="AL28" s="47" t="s">
        <v>245</v>
      </c>
      <c r="AM28" s="47" t="s">
        <v>246</v>
      </c>
      <c r="AN28" s="47" t="s">
        <v>253</v>
      </c>
      <c r="AO28" s="47" t="s">
        <v>254</v>
      </c>
      <c r="AP28" s="47" t="s">
        <v>255</v>
      </c>
      <c r="AQ28" s="47" t="s">
        <v>256</v>
      </c>
    </row>
    <row r="29" spans="1:43">
      <c r="A29" s="47" t="s">
        <v>184</v>
      </c>
      <c r="B29" s="47" t="s">
        <v>257</v>
      </c>
      <c r="C29" s="47" t="s">
        <v>48</v>
      </c>
      <c r="E29" s="47" t="s">
        <v>417</v>
      </c>
      <c r="K29" s="47" t="s">
        <v>258</v>
      </c>
      <c r="L29" s="47" t="s">
        <v>259</v>
      </c>
      <c r="M29" s="47" t="s">
        <v>260</v>
      </c>
      <c r="N29" s="47" t="s">
        <v>261</v>
      </c>
      <c r="O29" s="47" t="s">
        <v>262</v>
      </c>
      <c r="P29" s="47" t="s">
        <v>263</v>
      </c>
      <c r="Q29" s="47" t="s">
        <v>78</v>
      </c>
      <c r="R29" s="47" t="s">
        <v>264</v>
      </c>
      <c r="S29" s="47" t="s">
        <v>265</v>
      </c>
      <c r="T29" s="47" t="s">
        <v>266</v>
      </c>
      <c r="U29" s="47" t="s">
        <v>398</v>
      </c>
      <c r="V29" s="47" t="s">
        <v>267</v>
      </c>
      <c r="W29" s="47" t="s">
        <v>268</v>
      </c>
      <c r="X29" s="47" t="s">
        <v>399</v>
      </c>
      <c r="Y29" s="47" t="s">
        <v>269</v>
      </c>
      <c r="Z29" s="47" t="s">
        <v>270</v>
      </c>
      <c r="AA29" s="47" t="s">
        <v>271</v>
      </c>
      <c r="AB29" s="47" t="s">
        <v>272</v>
      </c>
      <c r="AC29" s="47" t="s">
        <v>273</v>
      </c>
      <c r="AD29" s="47" t="s">
        <v>400</v>
      </c>
      <c r="AE29" s="47" t="s">
        <v>274</v>
      </c>
      <c r="AF29" s="47" t="s">
        <v>275</v>
      </c>
      <c r="AG29" s="47" t="s">
        <v>274</v>
      </c>
      <c r="AH29" s="47" t="s">
        <v>93</v>
      </c>
      <c r="AI29" s="47" t="s">
        <v>276</v>
      </c>
      <c r="AJ29" s="47" t="s">
        <v>78</v>
      </c>
      <c r="AK29" s="47" t="s">
        <v>94</v>
      </c>
      <c r="AL29" s="47" t="s">
        <v>269</v>
      </c>
      <c r="AM29" s="47" t="s">
        <v>270</v>
      </c>
      <c r="AN29" s="47" t="s">
        <v>277</v>
      </c>
      <c r="AO29" s="47" t="s">
        <v>278</v>
      </c>
      <c r="AP29" s="47" t="s">
        <v>279</v>
      </c>
      <c r="AQ29" s="47" t="s">
        <v>280</v>
      </c>
    </row>
    <row r="30" spans="1:43">
      <c r="A30" s="47" t="s">
        <v>184</v>
      </c>
      <c r="B30" s="47" t="s">
        <v>281</v>
      </c>
      <c r="C30" s="47" t="s">
        <v>48</v>
      </c>
      <c r="E30" s="47" t="s">
        <v>418</v>
      </c>
      <c r="K30" s="47" t="s">
        <v>282</v>
      </c>
      <c r="L30" s="47" t="s">
        <v>283</v>
      </c>
      <c r="M30" s="47" t="s">
        <v>284</v>
      </c>
      <c r="N30" s="47" t="s">
        <v>285</v>
      </c>
      <c r="O30" s="47" t="s">
        <v>286</v>
      </c>
      <c r="P30" s="47" t="s">
        <v>287</v>
      </c>
      <c r="Q30" s="47" t="s">
        <v>78</v>
      </c>
      <c r="R30" s="47" t="s">
        <v>288</v>
      </c>
      <c r="S30" s="47" t="s">
        <v>289</v>
      </c>
      <c r="T30" s="47" t="s">
        <v>290</v>
      </c>
      <c r="U30" s="47" t="s">
        <v>401</v>
      </c>
      <c r="V30" s="47" t="s">
        <v>291</v>
      </c>
      <c r="W30" s="47" t="s">
        <v>292</v>
      </c>
      <c r="X30" s="47" t="s">
        <v>402</v>
      </c>
      <c r="Y30" s="47" t="s">
        <v>293</v>
      </c>
      <c r="Z30" s="47" t="s">
        <v>294</v>
      </c>
      <c r="AA30" s="47" t="s">
        <v>295</v>
      </c>
      <c r="AB30" s="47" t="s">
        <v>296</v>
      </c>
      <c r="AC30" s="47" t="s">
        <v>297</v>
      </c>
      <c r="AD30" s="47" t="s">
        <v>403</v>
      </c>
      <c r="AE30" s="47" t="s">
        <v>298</v>
      </c>
      <c r="AF30" s="47" t="s">
        <v>299</v>
      </c>
      <c r="AG30" s="47" t="s">
        <v>298</v>
      </c>
      <c r="AH30" s="47" t="s">
        <v>93</v>
      </c>
      <c r="AI30" s="47" t="s">
        <v>300</v>
      </c>
      <c r="AJ30" s="47" t="s">
        <v>78</v>
      </c>
      <c r="AK30" s="47" t="s">
        <v>94</v>
      </c>
      <c r="AL30" s="47" t="s">
        <v>293</v>
      </c>
      <c r="AM30" s="47" t="s">
        <v>294</v>
      </c>
      <c r="AN30" s="47" t="s">
        <v>301</v>
      </c>
      <c r="AO30" s="47" t="s">
        <v>302</v>
      </c>
      <c r="AP30" s="47" t="s">
        <v>303</v>
      </c>
      <c r="AQ30" s="47" t="s">
        <v>304</v>
      </c>
    </row>
    <row r="31" spans="1:43">
      <c r="A31" s="47" t="s">
        <v>184</v>
      </c>
      <c r="B31" s="47" t="s">
        <v>305</v>
      </c>
      <c r="C31" s="47" t="s">
        <v>48</v>
      </c>
      <c r="E31" s="47" t="s">
        <v>419</v>
      </c>
      <c r="K31" s="47" t="s">
        <v>306</v>
      </c>
      <c r="L31" s="47" t="s">
        <v>307</v>
      </c>
      <c r="M31" s="47" t="s">
        <v>308</v>
      </c>
      <c r="N31" s="47" t="s">
        <v>309</v>
      </c>
      <c r="O31" s="47" t="s">
        <v>310</v>
      </c>
      <c r="P31" s="47" t="s">
        <v>311</v>
      </c>
      <c r="Q31" s="47" t="s">
        <v>78</v>
      </c>
      <c r="R31" s="47" t="s">
        <v>312</v>
      </c>
      <c r="S31" s="47" t="s">
        <v>313</v>
      </c>
      <c r="T31" s="47" t="s">
        <v>314</v>
      </c>
      <c r="U31" s="47" t="s">
        <v>404</v>
      </c>
      <c r="V31" s="47" t="s">
        <v>315</v>
      </c>
      <c r="W31" s="47" t="s">
        <v>316</v>
      </c>
      <c r="X31" s="47" t="s">
        <v>405</v>
      </c>
      <c r="Y31" s="47" t="s">
        <v>317</v>
      </c>
      <c r="Z31" s="47" t="s">
        <v>318</v>
      </c>
      <c r="AA31" s="47" t="s">
        <v>319</v>
      </c>
      <c r="AB31" s="47" t="s">
        <v>320</v>
      </c>
      <c r="AC31" s="47" t="s">
        <v>321</v>
      </c>
      <c r="AD31" s="47" t="s">
        <v>406</v>
      </c>
      <c r="AE31" s="47" t="s">
        <v>322</v>
      </c>
      <c r="AF31" s="47" t="s">
        <v>323</v>
      </c>
      <c r="AG31" s="47" t="s">
        <v>322</v>
      </c>
      <c r="AH31" s="47" t="s">
        <v>93</v>
      </c>
      <c r="AI31" s="47" t="s">
        <v>324</v>
      </c>
      <c r="AJ31" s="47" t="s">
        <v>78</v>
      </c>
      <c r="AK31" s="47" t="s">
        <v>94</v>
      </c>
      <c r="AL31" s="47" t="s">
        <v>317</v>
      </c>
      <c r="AM31" s="47" t="s">
        <v>318</v>
      </c>
      <c r="AN31" s="47" t="s">
        <v>325</v>
      </c>
      <c r="AO31" s="47" t="s">
        <v>326</v>
      </c>
      <c r="AP31" s="47" t="s">
        <v>327</v>
      </c>
      <c r="AQ31" s="47" t="s">
        <v>328</v>
      </c>
    </row>
    <row r="32" spans="1:43">
      <c r="A32" s="47" t="s">
        <v>184</v>
      </c>
      <c r="B32" s="47" t="s">
        <v>329</v>
      </c>
      <c r="C32" s="47" t="s">
        <v>48</v>
      </c>
      <c r="E32" s="47" t="s">
        <v>420</v>
      </c>
      <c r="K32" s="47" t="s">
        <v>330</v>
      </c>
      <c r="L32" s="47" t="s">
        <v>331</v>
      </c>
      <c r="M32" s="47" t="s">
        <v>332</v>
      </c>
      <c r="N32" s="47" t="s">
        <v>333</v>
      </c>
      <c r="O32" s="47" t="s">
        <v>334</v>
      </c>
      <c r="P32" s="47" t="s">
        <v>335</v>
      </c>
      <c r="Q32" s="47" t="s">
        <v>78</v>
      </c>
      <c r="R32" s="47" t="s">
        <v>336</v>
      </c>
      <c r="S32" s="47" t="s">
        <v>337</v>
      </c>
      <c r="T32" s="47" t="s">
        <v>338</v>
      </c>
      <c r="U32" s="47" t="s">
        <v>407</v>
      </c>
      <c r="V32" s="47" t="s">
        <v>339</v>
      </c>
      <c r="W32" s="47" t="s">
        <v>340</v>
      </c>
      <c r="X32" s="47" t="s">
        <v>408</v>
      </c>
      <c r="Y32" s="47" t="s">
        <v>341</v>
      </c>
      <c r="Z32" s="47" t="s">
        <v>342</v>
      </c>
      <c r="AA32" s="47" t="s">
        <v>343</v>
      </c>
      <c r="AB32" s="47" t="s">
        <v>344</v>
      </c>
      <c r="AC32" s="47" t="s">
        <v>345</v>
      </c>
      <c r="AD32" s="47" t="s">
        <v>409</v>
      </c>
      <c r="AE32" s="47" t="s">
        <v>346</v>
      </c>
      <c r="AF32" s="47" t="s">
        <v>347</v>
      </c>
      <c r="AG32" s="47" t="s">
        <v>346</v>
      </c>
      <c r="AH32" s="47" t="s">
        <v>93</v>
      </c>
      <c r="AI32" s="47" t="s">
        <v>348</v>
      </c>
      <c r="AJ32" s="47" t="s">
        <v>78</v>
      </c>
      <c r="AK32" s="47" t="s">
        <v>94</v>
      </c>
      <c r="AL32" s="47" t="s">
        <v>341</v>
      </c>
      <c r="AM32" s="47" t="s">
        <v>342</v>
      </c>
      <c r="AN32" s="47" t="s">
        <v>349</v>
      </c>
      <c r="AO32" s="47" t="s">
        <v>350</v>
      </c>
      <c r="AP32" s="47" t="s">
        <v>351</v>
      </c>
      <c r="AQ32" s="47" t="s">
        <v>352</v>
      </c>
    </row>
    <row r="33" spans="2:37">
      <c r="B33" s="47" t="s">
        <v>353</v>
      </c>
      <c r="C33" s="47" t="s">
        <v>49</v>
      </c>
      <c r="E33" s="47" t="s">
        <v>150</v>
      </c>
      <c r="K33" s="47" t="s">
        <v>354</v>
      </c>
      <c r="L33" s="47" t="s">
        <v>355</v>
      </c>
      <c r="O33" s="47" t="s">
        <v>356</v>
      </c>
      <c r="Q33" s="47" t="s">
        <v>357</v>
      </c>
      <c r="R33" s="47" t="s">
        <v>358</v>
      </c>
      <c r="S33" s="47" t="s">
        <v>359</v>
      </c>
      <c r="T33" s="47" t="s">
        <v>360</v>
      </c>
      <c r="V33" s="47" t="s">
        <v>78</v>
      </c>
      <c r="Y33" s="47" t="s">
        <v>359</v>
      </c>
      <c r="Z33" s="47" t="s">
        <v>361</v>
      </c>
      <c r="AA33" s="47" t="s">
        <v>362</v>
      </c>
      <c r="AB33" s="47" t="s">
        <v>363</v>
      </c>
      <c r="AC33" s="47" t="s">
        <v>364</v>
      </c>
      <c r="AD33" s="47" t="s">
        <v>410</v>
      </c>
      <c r="AE33" s="47" t="s">
        <v>365</v>
      </c>
      <c r="AI33" s="47" t="s">
        <v>366</v>
      </c>
      <c r="AJ33" s="47" t="s">
        <v>421</v>
      </c>
      <c r="AK33" s="47" t="s">
        <v>367</v>
      </c>
    </row>
    <row r="34" spans="2:37">
      <c r="B34" s="47" t="s">
        <v>368</v>
      </c>
      <c r="C34" s="47" t="s">
        <v>50</v>
      </c>
      <c r="E34" s="47" t="s">
        <v>167</v>
      </c>
      <c r="K34" s="47" t="s">
        <v>369</v>
      </c>
      <c r="L34" s="47" t="s">
        <v>370</v>
      </c>
      <c r="O34" s="47" t="s">
        <v>371</v>
      </c>
      <c r="Q34" s="47" t="s">
        <v>372</v>
      </c>
      <c r="R34" s="47" t="s">
        <v>373</v>
      </c>
      <c r="S34" s="47" t="s">
        <v>374</v>
      </c>
      <c r="T34" s="47" t="s">
        <v>375</v>
      </c>
      <c r="V34" s="47" t="s">
        <v>78</v>
      </c>
      <c r="Y34" s="47" t="s">
        <v>374</v>
      </c>
      <c r="Z34" s="47" t="s">
        <v>376</v>
      </c>
      <c r="AA34" s="47" t="s">
        <v>377</v>
      </c>
      <c r="AB34" s="47" t="s">
        <v>378</v>
      </c>
      <c r="AC34" s="47" t="s">
        <v>379</v>
      </c>
      <c r="AD34" s="47" t="s">
        <v>411</v>
      </c>
      <c r="AE34" s="47" t="s">
        <v>380</v>
      </c>
      <c r="AJ34" s="47" t="s">
        <v>381</v>
      </c>
      <c r="AK34" s="47" t="s">
        <v>382</v>
      </c>
    </row>
    <row r="36" spans="2:37">
      <c r="AD36" s="47" t="s">
        <v>422</v>
      </c>
      <c r="AE36" s="47" t="s">
        <v>423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7"/>
  <sheetViews>
    <sheetView tabSelected="1" topLeftCell="K21" zoomScale="85" zoomScaleNormal="85" workbookViewId="0">
      <selection activeCell="W26" sqref="W2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3" bestFit="1" customWidth="1"/>
    <col min="12" max="12" width="6.28515625" style="3" bestFit="1" customWidth="1"/>
    <col min="13" max="14" width="10.7109375" style="3" customWidth="1"/>
    <col min="15" max="15" width="15" style="51" customWidth="1"/>
    <col min="16" max="16" width="10.28515625" style="51" customWidth="1"/>
    <col min="17" max="17" width="8.85546875" style="3" hidden="1" customWidth="1"/>
    <col min="18" max="18" width="12.42578125" style="3" bestFit="1" customWidth="1"/>
    <col min="19" max="19" width="20.42578125" style="3" customWidth="1"/>
    <col min="20" max="20" width="13" style="3" customWidth="1"/>
    <col min="21" max="21" width="9.28515625" style="3" customWidth="1"/>
    <col min="22" max="23" width="10.85546875" style="3" bestFit="1" customWidth="1"/>
    <col min="24" max="24" width="11.140625" style="18" customWidth="1"/>
    <col min="25" max="25" width="9.140625" style="3" hidden="1" customWidth="1"/>
    <col min="26" max="26" width="17.7109375" style="3" hidden="1" customWidth="1"/>
    <col min="27" max="27" width="15.5703125" style="3" customWidth="1"/>
    <col min="28" max="28" width="10.5703125" style="18" bestFit="1" customWidth="1"/>
    <col min="29" max="29" width="13.5703125" style="52" customWidth="1"/>
    <col min="30" max="30" width="12" style="3" customWidth="1"/>
    <col min="31" max="31" width="12.28515625" style="3" customWidth="1"/>
    <col min="32" max="32" width="5.28515625" style="3" customWidth="1"/>
    <col min="33" max="33" width="10.42578125" style="3" customWidth="1"/>
    <col min="34" max="34" width="8.5703125" style="3" customWidth="1"/>
    <col min="35" max="35" width="9.7109375" style="3" customWidth="1"/>
    <col min="36" max="36" width="0.140625" style="3" customWidth="1"/>
    <col min="37" max="37" width="11" style="3" customWidth="1"/>
    <col min="38" max="38" width="10.5703125" style="3" bestFit="1" customWidth="1"/>
    <col min="39" max="39" width="42.7109375" style="56" customWidth="1"/>
    <col min="40" max="40" width="17.5703125" style="56" customWidth="1"/>
    <col min="41" max="41" width="19.85546875" style="3" customWidth="1"/>
    <col min="42" max="42" width="18.42578125" style="3" customWidth="1"/>
    <col min="43" max="43" width="19" style="3" customWidth="1"/>
    <col min="44" max="44" width="20" style="18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" t="s">
        <v>18</v>
      </c>
      <c r="L1" s="2" t="s">
        <v>18</v>
      </c>
      <c r="M1" s="2"/>
      <c r="N1" s="2"/>
      <c r="O1" s="54" t="s">
        <v>18</v>
      </c>
      <c r="P1" s="54"/>
      <c r="Q1" s="2" t="s">
        <v>18</v>
      </c>
      <c r="R1" s="2" t="s">
        <v>18</v>
      </c>
      <c r="S1" s="2" t="s">
        <v>18</v>
      </c>
      <c r="T1" s="2" t="s">
        <v>18</v>
      </c>
      <c r="U1" s="2"/>
      <c r="V1" s="2" t="s">
        <v>18</v>
      </c>
      <c r="W1" s="2"/>
      <c r="X1" s="19"/>
      <c r="Y1" s="2" t="s">
        <v>7</v>
      </c>
      <c r="Z1" s="2" t="s">
        <v>7</v>
      </c>
      <c r="AA1" s="2" t="s">
        <v>18</v>
      </c>
      <c r="AB1" s="19" t="s">
        <v>18</v>
      </c>
      <c r="AC1" s="2" t="s">
        <v>18</v>
      </c>
      <c r="AD1" s="2"/>
      <c r="AE1" s="2"/>
      <c r="AF1" s="2"/>
      <c r="AG1" s="2"/>
      <c r="AH1" s="2"/>
      <c r="AI1" s="2"/>
      <c r="AJ1" s="2" t="s">
        <v>18</v>
      </c>
      <c r="AK1" s="2" t="s">
        <v>18</v>
      </c>
      <c r="AL1" s="2"/>
      <c r="AM1" s="55"/>
      <c r="AN1" s="55"/>
      <c r="AO1" s="2"/>
      <c r="AP1" s="2"/>
      <c r="AQ1" s="2"/>
      <c r="AR1" s="19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46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46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46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57"/>
    </row>
    <row r="9" spans="1:46" hidden="1">
      <c r="A9" s="1" t="s">
        <v>7</v>
      </c>
      <c r="K9" s="57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20230301..20230331</v>
      </c>
      <c r="K11" s="57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57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57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57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58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7" hidden="1">
      <c r="A17" s="1" t="s">
        <v>7</v>
      </c>
    </row>
    <row r="18" spans="1:47" s="21" customFormat="1" hidden="1">
      <c r="A18" s="21" t="s">
        <v>7</v>
      </c>
      <c r="I18" s="22"/>
      <c r="K18" s="24"/>
      <c r="L18" s="24"/>
      <c r="M18" s="24"/>
      <c r="N18" s="24"/>
      <c r="O18" s="59"/>
      <c r="P18" s="59"/>
      <c r="Q18" s="24"/>
      <c r="R18" s="24"/>
      <c r="S18" s="24"/>
      <c r="T18" s="24"/>
      <c r="U18" s="24"/>
      <c r="V18" s="24"/>
      <c r="W18" s="24"/>
      <c r="X18" s="23"/>
      <c r="Y18" s="24"/>
      <c r="Z18" s="24"/>
      <c r="AA18" s="24"/>
      <c r="AB18" s="23"/>
      <c r="AC18" s="53"/>
      <c r="AD18" s="24"/>
      <c r="AE18" s="24"/>
      <c r="AF18" s="24"/>
      <c r="AG18" s="24"/>
      <c r="AH18" s="24"/>
      <c r="AI18" s="24"/>
      <c r="AJ18" s="24"/>
      <c r="AK18" s="24"/>
      <c r="AL18" s="24"/>
      <c r="AM18" s="60"/>
      <c r="AN18" s="60"/>
      <c r="AO18" s="24"/>
      <c r="AP18" s="24"/>
      <c r="AQ18" s="24"/>
      <c r="AR18" s="23"/>
    </row>
    <row r="20" spans="1:47" ht="15.75"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17"/>
      <c r="Y20" s="20"/>
      <c r="Z20" s="20"/>
      <c r="AA20" s="20"/>
      <c r="AB20" s="17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47" s="34" customFormat="1" ht="18.75">
      <c r="A21" s="33"/>
      <c r="B21" s="33"/>
      <c r="I21" s="35"/>
      <c r="K21" s="48" t="s">
        <v>53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</row>
    <row r="22" spans="1:47" ht="15.75"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17"/>
      <c r="Y22" s="20"/>
      <c r="Z22" s="20"/>
      <c r="AA22" s="20"/>
      <c r="AB22" s="17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47" s="41" customFormat="1" ht="81.75" customHeight="1">
      <c r="A23" s="40"/>
      <c r="B23" s="40"/>
      <c r="E23" s="42" t="s">
        <v>29</v>
      </c>
      <c r="I23" s="43"/>
      <c r="K23" s="36" t="s">
        <v>75</v>
      </c>
      <c r="L23" s="36" t="s">
        <v>76</v>
      </c>
      <c r="M23" s="36" t="s">
        <v>14</v>
      </c>
      <c r="N23" s="36" t="s">
        <v>16</v>
      </c>
      <c r="O23" s="61" t="s">
        <v>30</v>
      </c>
      <c r="P23" s="36" t="s">
        <v>33</v>
      </c>
      <c r="Q23" s="36" t="s">
        <v>77</v>
      </c>
      <c r="R23" s="36" t="s">
        <v>31</v>
      </c>
      <c r="S23" s="36" t="s">
        <v>38</v>
      </c>
      <c r="T23" s="36" t="s">
        <v>34</v>
      </c>
      <c r="U23" s="39" t="s">
        <v>461</v>
      </c>
      <c r="V23" s="36" t="s">
        <v>17</v>
      </c>
      <c r="W23" s="39" t="s">
        <v>79</v>
      </c>
      <c r="X23" s="38" t="s">
        <v>80</v>
      </c>
      <c r="Y23" s="39" t="s">
        <v>36</v>
      </c>
      <c r="Z23" s="62" t="s">
        <v>12</v>
      </c>
      <c r="AA23" s="62" t="s">
        <v>32</v>
      </c>
      <c r="AB23" s="37" t="s">
        <v>13</v>
      </c>
      <c r="AC23" s="36" t="s">
        <v>37</v>
      </c>
      <c r="AD23" s="36" t="s">
        <v>56</v>
      </c>
      <c r="AE23" s="44" t="s">
        <v>57</v>
      </c>
      <c r="AF23" s="44" t="s">
        <v>81</v>
      </c>
      <c r="AG23" s="63" t="s">
        <v>82</v>
      </c>
      <c r="AH23" s="36" t="s">
        <v>83</v>
      </c>
      <c r="AI23" s="36" t="s">
        <v>84</v>
      </c>
      <c r="AJ23" s="36" t="s">
        <v>85</v>
      </c>
      <c r="AK23" s="36" t="s">
        <v>86</v>
      </c>
      <c r="AL23" s="39" t="s">
        <v>87</v>
      </c>
      <c r="AM23" s="39" t="s">
        <v>88</v>
      </c>
      <c r="AN23" s="39" t="s">
        <v>89</v>
      </c>
      <c r="AO23" s="39" t="s">
        <v>90</v>
      </c>
      <c r="AP23" s="39" t="s">
        <v>91</v>
      </c>
      <c r="AQ23" s="39" t="s">
        <v>92</v>
      </c>
      <c r="AR23" s="39"/>
    </row>
    <row r="24" spans="1:47">
      <c r="A24" s="1" t="s">
        <v>184</v>
      </c>
      <c r="B24" s="1" t="str">
        <f>IF(K24="","Hide","Show")</f>
        <v>Show</v>
      </c>
      <c r="C24" s="4" t="s">
        <v>48</v>
      </c>
      <c r="E24" s="12" t="str">
        <f>"""UICACS"","""",""SQL="",""2=DOCNUM"",""33031164"",""14=CUSTREF"",""4510543856"",""14=U_CUSTREF"",""4510543856"",""15=DOCDATE"",""09/03/2023"",""15=TAXDATE"",""09/03/2023"",""14=CARDCODE"",""CT0005-SGD"",""14=CARDNAME"",""TAN TOCK SENG HOSPITAL PTE LTD"",""14=ITEMCODE"",""MS9EM-00831-GLP"",""1"&amp;"4=ITEMNAME"",""MS WIN SVR STD CORE 2022 SNGL 16 LIC CORE LIC"",""10=QUANTITY"",""1.000000"",""14=U_PONO"",""942149"",""15=U_PODATE"",""08/03/2023"",""10=U_TLINTCOS"",""0.000000"",""2=SLPCODE"",""132"",""14=SLPNAME"",""E0001-CS"",""14=MEMO"",""WENDY KUM CHIOU SZE"",""14=CONTACTNAME"",""E-I"&amp;"NVOICE (AP DIRECT)"",""10=LINETOTAL"",""958.630000"",""14=U_ENR"","""",""14=U_MSENR"",""S7138270"",""14=U_MSPCN"",""45018483"",""14=ADDRESS2"",""SREEKUMARAN SREEKANTH_x000D_TAN TOCK SENG HOSPITAL PTE LTD 11 JALAN TAN TOCK SENG  SINGAPORE 308433_x000D_SREEKUMARAN SREEKANTH_x000D_TEL: 93377726_x000D_"&amp;"FAX: _x000D_EMAIL: sreekumaran.sreekanth@ihis.com.sg"""</f>
        <v>"UICACS","","SQL=","2=DOCNUM","33031164","14=CUSTREF","4510543856","14=U_CUSTREF","4510543856","15=DOCDATE","09/03/2023","15=TAXDATE","09/03/2023","14=CARDCODE","CT0005-SGD","14=CARDNAME","TAN TOCK SENG HOSPITAL PTE LTD","14=ITEMCODE","MS9EM-00831-GLP","14=ITEMNAME","MS WIN SVR STD CORE 2022 SNGL 16 LIC CORE LIC","10=QUANTITY","1.000000","14=U_PONO","942149","15=U_PODATE","08/03/2023","10=U_TLINTCOS","0.000000","2=SLPCODE","132","14=SLPNAME","E0001-CS","14=MEMO","WENDY KUM CHIOU SZE","14=CONTACTNAME","E-INVOICE (AP DIRECT)","10=LINETOTAL","958.630000","14=U_ENR","","14=U_MSENR","S7138270","14=U_MSPCN","45018483","14=ADDRESS2","SREEKUMARAN SREEKANTH_x000D_TAN TOCK SENG HOSPITAL PTE LTD 11 JALAN TAN TOCK SENG  SINGAPORE 308433_x000D_SREEKUMARAN SREEKANTH_x000D_TEL: 93377726_x000D_FAX: _x000D_EMAIL: sreekumaran.sreekanth@ihis.com.sg"</v>
      </c>
      <c r="K24" s="3">
        <f>MONTH(N24)</f>
        <v>3</v>
      </c>
      <c r="L24" s="3">
        <f>YEAR(N24)</f>
        <v>2023</v>
      </c>
      <c r="M24" s="3">
        <v>33031164</v>
      </c>
      <c r="N24" s="64">
        <v>44994</v>
      </c>
      <c r="O24" s="3" t="s">
        <v>425</v>
      </c>
      <c r="P24" s="3" t="s">
        <v>429</v>
      </c>
      <c r="Q24" s="3" t="s">
        <v>78</v>
      </c>
      <c r="R24" s="3" t="s">
        <v>430</v>
      </c>
      <c r="S24" s="3" t="s">
        <v>431</v>
      </c>
      <c r="T24" s="3" t="s">
        <v>432</v>
      </c>
      <c r="U24" s="3" t="s">
        <v>433</v>
      </c>
      <c r="V24" s="58">
        <v>44993</v>
      </c>
      <c r="W24" s="58">
        <v>44994</v>
      </c>
      <c r="X24" s="49">
        <f>N24-V24</f>
        <v>1</v>
      </c>
      <c r="Y24" s="52" t="s">
        <v>434</v>
      </c>
      <c r="Z24" s="3" t="s">
        <v>435</v>
      </c>
      <c r="AA24" s="3" t="s">
        <v>427</v>
      </c>
      <c r="AB24" s="70">
        <v>1</v>
      </c>
      <c r="AC24" s="52" t="s">
        <v>428</v>
      </c>
      <c r="AD24" s="65">
        <f>IFERROR(AE24/AB24,0)</f>
        <v>958.63</v>
      </c>
      <c r="AE24" s="66">
        <v>958.63</v>
      </c>
      <c r="AF24" s="66" t="s">
        <v>426</v>
      </c>
      <c r="AG24" s="50">
        <v>958.63</v>
      </c>
      <c r="AH24" s="67" t="s">
        <v>93</v>
      </c>
      <c r="AI24" s="50" t="s">
        <v>436</v>
      </c>
      <c r="AJ24" s="68" t="s">
        <v>78</v>
      </c>
      <c r="AK24" s="64" t="s">
        <v>94</v>
      </c>
      <c r="AL24" s="3" t="s">
        <v>434</v>
      </c>
      <c r="AM24" s="3" t="s">
        <v>435</v>
      </c>
      <c r="AN24" s="69" t="s">
        <v>426</v>
      </c>
      <c r="AO24" s="3" t="s">
        <v>426</v>
      </c>
      <c r="AP24" s="3" t="s">
        <v>426</v>
      </c>
      <c r="AQ24" s="3" t="s">
        <v>426</v>
      </c>
    </row>
    <row r="25" spans="1:47">
      <c r="A25" s="1" t="s">
        <v>184</v>
      </c>
      <c r="B25" s="1" t="str">
        <f>IF(K25="","Hide","Show")</f>
        <v>Show</v>
      </c>
      <c r="C25" s="4" t="s">
        <v>48</v>
      </c>
      <c r="E25" s="12" t="str">
        <f>"""UICACS"","""",""SQL="",""2=DOCNUM"",""33031221"",""14=CUSTREF"",""8751003770"",""14=U_CUSTREF"",""8751003770"",""15=DOCDATE"",""21/03/2023"",""15=TAXDATE"",""21/03/2023"",""14=CARDCODE"",""CA0354-SGD"",""14=CARDNAME"",""ADMIRALTY MEDICAL CENTRE PTE. LTD."",""14=ITEMCODE"",""MS7NQ-01782GLP"""&amp;",""14=ITEMNAME"",""MS SQL SERVER STANDARD CORE 2022 SLNG 2L"",""10=QUANTITY"",""1.000000"",""14=U_PONO"",""942349"",""15=U_PODATE"",""20/03/2023"",""10=U_TLINTCOS"",""0.000000"",""2=SLPCODE"",""132"",""14=SLPNAME"",""E0001-CS"",""14=MEMO"",""WENDY KUM CHIOU SZE"",""14=CONTACTNAME"",""VINCE"&amp;"NT LEE LE KAI ( AP DIRECT)"",""10=LINETOTAL"",""3533.240000"",""14=U_ENR"","""",""14=U_MSENR"",""S7138270"",""14=U_MSPCN"",""AA351F92"",""14=ADDRESS2"",""KENNY LEE_x000D_ADMIRALTY MEDICAL CENTRE PTE. LTD. BLK 676, #03-01 WOODLANDS DRIVE 71 SINGAPORE 730676_x000D_KENNY LEE_x000D_TEL: _x000D_FAX: _x000D_EM"&amp;"AIL: kenny.lee@ihis.com.sg"""</f>
        <v>"UICACS","","SQL=","2=DOCNUM","33031221","14=CUSTREF","8751003770","14=U_CUSTREF","8751003770","15=DOCDATE","21/03/2023","15=TAXDATE","21/03/2023","14=CARDCODE","CA0354-SGD","14=CARDNAME","ADMIRALTY MEDICAL CENTRE PTE. LTD.","14=ITEMCODE","MS7NQ-01782GLP","14=ITEMNAME","MS SQL SERVER STANDARD CORE 2022 SLNG 2L","10=QUANTITY","1.000000","14=U_PONO","942349","15=U_PODATE","20/03/2023","10=U_TLINTCOS","0.000000","2=SLPCODE","132","14=SLPNAME","E0001-CS","14=MEMO","WENDY KUM CHIOU SZE","14=CONTACTNAME","VINCENT LEE LE KAI ( AP DIRECT)","10=LINETOTAL","3533.240000","14=U_ENR","","14=U_MSENR","S7138270","14=U_MSPCN","AA351F92","14=ADDRESS2","KENNY LEE_x000D_ADMIRALTY MEDICAL CENTRE PTE. LTD. BLK 676, #03-01 WOODLANDS DRIVE 71 SINGAPORE 730676_x000D_KENNY LEE_x000D_TEL: _x000D_FAX: _x000D_EMAIL: kenny.lee@ihis.com.sg"</v>
      </c>
      <c r="K25" s="3">
        <f>MONTH(N25)</f>
        <v>3</v>
      </c>
      <c r="L25" s="3">
        <f>YEAR(N25)</f>
        <v>2023</v>
      </c>
      <c r="M25" s="3">
        <v>33031221</v>
      </c>
      <c r="N25" s="64">
        <v>45006</v>
      </c>
      <c r="O25" s="3" t="s">
        <v>425</v>
      </c>
      <c r="P25" s="3" t="s">
        <v>437</v>
      </c>
      <c r="Q25" s="3" t="s">
        <v>78</v>
      </c>
      <c r="R25" s="3" t="s">
        <v>438</v>
      </c>
      <c r="S25" s="3" t="s">
        <v>439</v>
      </c>
      <c r="T25" s="3" t="s">
        <v>440</v>
      </c>
      <c r="U25" s="3" t="s">
        <v>441</v>
      </c>
      <c r="V25" s="58">
        <v>45005</v>
      </c>
      <c r="W25" s="58">
        <v>45006</v>
      </c>
      <c r="X25" s="49">
        <f>N25-V25</f>
        <v>1</v>
      </c>
      <c r="Y25" s="52" t="s">
        <v>442</v>
      </c>
      <c r="Z25" s="3" t="s">
        <v>443</v>
      </c>
      <c r="AA25" s="3" t="s">
        <v>427</v>
      </c>
      <c r="AB25" s="70">
        <v>1</v>
      </c>
      <c r="AC25" s="52" t="s">
        <v>444</v>
      </c>
      <c r="AD25" s="65">
        <f>IFERROR(AE25/AB25,0)</f>
        <v>3533.24</v>
      </c>
      <c r="AE25" s="66">
        <v>3533.24</v>
      </c>
      <c r="AF25" s="66" t="s">
        <v>426</v>
      </c>
      <c r="AG25" s="50">
        <v>3533.24</v>
      </c>
      <c r="AH25" s="67" t="s">
        <v>93</v>
      </c>
      <c r="AI25" s="50" t="s">
        <v>445</v>
      </c>
      <c r="AJ25" s="68" t="s">
        <v>78</v>
      </c>
      <c r="AK25" s="64" t="s">
        <v>94</v>
      </c>
      <c r="AL25" s="3" t="s">
        <v>442</v>
      </c>
      <c r="AM25" s="3" t="s">
        <v>443</v>
      </c>
      <c r="AN25" s="69" t="s">
        <v>426</v>
      </c>
      <c r="AO25" s="3" t="s">
        <v>426</v>
      </c>
      <c r="AP25" s="3" t="s">
        <v>426</v>
      </c>
      <c r="AQ25" s="3" t="s">
        <v>426</v>
      </c>
    </row>
    <row r="26" spans="1:47">
      <c r="A26" s="1" t="s">
        <v>184</v>
      </c>
      <c r="B26" s="1" t="str">
        <f>IF(K26="","Hide","Show")</f>
        <v>Show</v>
      </c>
      <c r="C26" s="4" t="s">
        <v>48</v>
      </c>
      <c r="E26" s="12" t="str">
        <f>"""UICACS"","""",""SQL="",""2=DOCNUM"",""33031221"",""14=CUSTREF"",""8751003770"",""14=U_CUSTREF"",""8751003770"",""15=DOCDATE"",""21/03/2023"",""15=TAXDATE"",""21/03/2023"",""14=CARDCODE"",""CA0354-SGD"",""14=CARDNAME"",""ADMIRALTY MEDICAL CENTRE PTE. LTD."",""14=ITEMCODE"",""MS7NQ-01782GLP"""&amp;",""14=ITEMNAME"",""MS SQL SERVER STANDARD CORE 2022 SLNG 2L"",""10=QUANTITY"",""1.000000"",""14=U_PONO"",""942349"",""15=U_PODATE"",""20/03/2023"",""10=U_TLINTCOS"",""0.000000"",""2=SLPCODE"",""132"",""14=SLPNAME"",""E0001-CS"",""14=MEMO"",""WENDY KUM CHIOU SZE"",""14=CONTACTNAME"",""VINCE"&amp;"NT LEE LE KAI ( AP DIRECT)"",""10=LINETOTAL"",""3533.240000"",""14=U_ENR"","""",""14=U_MSENR"",""S7138270"",""14=U_MSPCN"",""AA351F92"",""14=ADDRESS2"",""KENNY LEE_x000D_ADMIRALTY MEDICAL CENTRE PTE. LTD. BLK 676, #03-01 WOODLANDS DRIVE 71 SINGAPORE 730676_x000D_KENNY LEE_x000D_TEL: _x000D_FAX: _x000D_EM"&amp;"AIL: kenny.lee@ihis.com.sg"""</f>
        <v>"UICACS","","SQL=","2=DOCNUM","33031221","14=CUSTREF","8751003770","14=U_CUSTREF","8751003770","15=DOCDATE","21/03/2023","15=TAXDATE","21/03/2023","14=CARDCODE","CA0354-SGD","14=CARDNAME","ADMIRALTY MEDICAL CENTRE PTE. LTD.","14=ITEMCODE","MS7NQ-01782GLP","14=ITEMNAME","MS SQL SERVER STANDARD CORE 2022 SLNG 2L","10=QUANTITY","1.000000","14=U_PONO","942349","15=U_PODATE","20/03/2023","10=U_TLINTCOS","0.000000","2=SLPCODE","132","14=SLPNAME","E0001-CS","14=MEMO","WENDY KUM CHIOU SZE","14=CONTACTNAME","VINCENT LEE LE KAI ( AP DIRECT)","10=LINETOTAL","3533.240000","14=U_ENR","","14=U_MSENR","S7138270","14=U_MSPCN","AA351F92","14=ADDRESS2","KENNY LEE_x000D_ADMIRALTY MEDICAL CENTRE PTE. LTD. BLK 676, #03-01 WOODLANDS DRIVE 71 SINGAPORE 730676_x000D_KENNY LEE_x000D_TEL: _x000D_FAX: _x000D_EMAIL: kenny.lee@ihis.com.sg"</v>
      </c>
      <c r="K26" s="3">
        <f>MONTH(N26)</f>
        <v>3</v>
      </c>
      <c r="L26" s="3">
        <f>YEAR(N26)</f>
        <v>2023</v>
      </c>
      <c r="M26" s="3">
        <v>33031221</v>
      </c>
      <c r="N26" s="64">
        <v>45006</v>
      </c>
      <c r="O26" s="3" t="s">
        <v>425</v>
      </c>
      <c r="P26" s="3" t="s">
        <v>437</v>
      </c>
      <c r="Q26" s="3" t="s">
        <v>78</v>
      </c>
      <c r="R26" s="3" t="s">
        <v>438</v>
      </c>
      <c r="S26" s="3" t="s">
        <v>439</v>
      </c>
      <c r="T26" s="3" t="s">
        <v>440</v>
      </c>
      <c r="U26" s="3" t="s">
        <v>441</v>
      </c>
      <c r="V26" s="58">
        <v>45005</v>
      </c>
      <c r="W26" s="58">
        <v>45006</v>
      </c>
      <c r="X26" s="49">
        <f>N26-V26</f>
        <v>1</v>
      </c>
      <c r="Y26" s="52" t="s">
        <v>442</v>
      </c>
      <c r="Z26" s="3" t="s">
        <v>443</v>
      </c>
      <c r="AA26" s="3" t="s">
        <v>427</v>
      </c>
      <c r="AB26" s="70">
        <v>1</v>
      </c>
      <c r="AC26" s="52" t="s">
        <v>444</v>
      </c>
      <c r="AD26" s="65">
        <f>IFERROR(AE26/AB26,0)</f>
        <v>3533.24</v>
      </c>
      <c r="AE26" s="66">
        <v>3533.24</v>
      </c>
      <c r="AF26" s="66" t="s">
        <v>426</v>
      </c>
      <c r="AG26" s="50">
        <v>3533.24</v>
      </c>
      <c r="AH26" s="67" t="s">
        <v>93</v>
      </c>
      <c r="AI26" s="50" t="s">
        <v>445</v>
      </c>
      <c r="AJ26" s="68" t="s">
        <v>78</v>
      </c>
      <c r="AK26" s="64" t="s">
        <v>94</v>
      </c>
      <c r="AL26" s="3" t="s">
        <v>442</v>
      </c>
      <c r="AM26" s="3" t="s">
        <v>443</v>
      </c>
      <c r="AN26" s="69" t="s">
        <v>426</v>
      </c>
      <c r="AO26" s="3" t="s">
        <v>426</v>
      </c>
      <c r="AP26" s="3" t="s">
        <v>426</v>
      </c>
      <c r="AQ26" s="3" t="s">
        <v>426</v>
      </c>
    </row>
    <row r="27" spans="1:47">
      <c r="A27" s="1" t="s">
        <v>184</v>
      </c>
      <c r="B27" s="1" t="str">
        <f>IF(K27="","Hide","Show")</f>
        <v>Show</v>
      </c>
      <c r="C27" s="4" t="s">
        <v>48</v>
      </c>
      <c r="E27" s="12" t="str">
        <f>"""UICACS"","""",""SQL="",""2=DOCNUM"",""33031292"",""14=CUSTREF"",""8451283735"",""14=U_CUSTREF"",""8451283735"",""15=DOCDATE"",""28/03/2023"",""15=TAXDATE"",""28/03/2023"",""14=CARDCODE"",""CA0213-SGD"",""14=CARDNAME"",""ALEXANDRA HEALTH PTE. LTD."",""14=ITEMCODE"",""MS7JQ-00353GLP"",""14=ITE"&amp;"MNAME"",""MS SQLSVRENTCORE SNGL LICSAPK MVL 2LIC CORELIC"",""10=QUANTITY"",""16.000000"",""14=U_PONO"",""942510"",""15=U_PODATE"",""27/03/2023"",""10=U_TLINTCOS"",""0.000000"",""2=SLPCODE"",""132"",""14=SLPNAME"",""E0001-CS"",""14=MEMO"",""WENDY KUM CHIOU SZE"",""14=CONTACTNAME"",""E-INVO"&amp;"ICE (AP DIRECT)"",""10=LINETOTAL"",""345507.680000"",""14=U_ENR"","""",""14=U_MSENR"",""S7138270"",""14=U_MSPCN"",""9BA9F0ED"",""14=ADDRESS2"",""DAVE LING_x000D_ALEXANDRA HEALTH PTE. LTD. C/O KHOO TECK PUAT HOSPITAL  _x000D_DAVE LING_x000D_TEL: _x000D_FAX: _x000D_EMAIL: dave.ling@ihis.com.sg"""</f>
        <v>"UICACS","","SQL=","2=DOCNUM","33031292","14=CUSTREF","8451283735","14=U_CUSTREF","8451283735","15=DOCDATE","28/03/2023","15=TAXDATE","28/03/2023","14=CARDCODE","CA0213-SGD","14=CARDNAME","ALEXANDRA HEALTH PTE. LTD.","14=ITEMCODE","MS7JQ-00353GLP","14=ITEMNAME","MS SQLSVRENTCORE SNGL LICSAPK MVL 2LIC CORELIC","10=QUANTITY","16.000000","14=U_PONO","942510","15=U_PODATE","27/03/2023","10=U_TLINTCOS","0.000000","2=SLPCODE","132","14=SLPNAME","E0001-CS","14=MEMO","WENDY KUM CHIOU SZE","14=CONTACTNAME","E-INVOICE (AP DIRECT)","10=LINETOTAL","345507.680000","14=U_ENR","","14=U_MSENR","S7138270","14=U_MSPCN","9BA9F0ED","14=ADDRESS2","DAVE LING_x000D_ALEXANDRA HEALTH PTE. LTD. C/O KHOO TECK PUAT HOSPITAL  _x000D_DAVE LING_x000D_TEL: _x000D_FAX: _x000D_EMAIL: dave.ling@ihis.com.sg"</v>
      </c>
      <c r="K27" s="3">
        <f>MONTH(N27)</f>
        <v>3</v>
      </c>
      <c r="L27" s="3">
        <f>YEAR(N27)</f>
        <v>2023</v>
      </c>
      <c r="M27" s="3">
        <v>33031292</v>
      </c>
      <c r="N27" s="64">
        <v>45013</v>
      </c>
      <c r="O27" s="3" t="s">
        <v>425</v>
      </c>
      <c r="P27" s="3" t="s">
        <v>446</v>
      </c>
      <c r="Q27" s="3" t="s">
        <v>78</v>
      </c>
      <c r="R27" s="3" t="s">
        <v>447</v>
      </c>
      <c r="S27" s="3" t="s">
        <v>448</v>
      </c>
      <c r="T27" s="3" t="s">
        <v>449</v>
      </c>
      <c r="U27" s="3" t="s">
        <v>450</v>
      </c>
      <c r="V27" s="58">
        <v>45012</v>
      </c>
      <c r="W27" s="58">
        <v>45013</v>
      </c>
      <c r="X27" s="49">
        <f>N27-V27</f>
        <v>1</v>
      </c>
      <c r="Y27" s="52" t="s">
        <v>451</v>
      </c>
      <c r="Z27" s="3" t="s">
        <v>452</v>
      </c>
      <c r="AA27" s="3" t="s">
        <v>427</v>
      </c>
      <c r="AB27" s="70">
        <v>16</v>
      </c>
      <c r="AC27" s="52" t="s">
        <v>428</v>
      </c>
      <c r="AD27" s="65">
        <f>IFERROR(AE27/AB27,0)</f>
        <v>21594.23</v>
      </c>
      <c r="AE27" s="66">
        <v>345507.68</v>
      </c>
      <c r="AF27" s="66" t="s">
        <v>426</v>
      </c>
      <c r="AG27" s="50">
        <v>345507.68</v>
      </c>
      <c r="AH27" s="67" t="s">
        <v>93</v>
      </c>
      <c r="AI27" s="50" t="s">
        <v>453</v>
      </c>
      <c r="AJ27" s="68" t="s">
        <v>78</v>
      </c>
      <c r="AK27" s="64" t="s">
        <v>94</v>
      </c>
      <c r="AL27" s="3" t="s">
        <v>451</v>
      </c>
      <c r="AM27" s="3" t="s">
        <v>452</v>
      </c>
      <c r="AN27" s="69" t="s">
        <v>464</v>
      </c>
      <c r="AO27" s="3" t="s">
        <v>463</v>
      </c>
      <c r="AP27" s="3" t="s">
        <v>462</v>
      </c>
    </row>
    <row r="28" spans="1:47">
      <c r="A28" s="1" t="s">
        <v>184</v>
      </c>
      <c r="B28" s="1" t="str">
        <f>IF(K28="","Hide","Show")</f>
        <v>Show</v>
      </c>
      <c r="C28" s="4" t="s">
        <v>48</v>
      </c>
      <c r="E28" s="12" t="str">
        <f>"""UICACS"","""",""SQL="",""2=DOCNUM"",""33031299"",""14=CUSTREF"",""8454004587"",""14=U_CUSTREF"",""8454004587"",""15=DOCDATE"",""29/03/2023"",""15=TAXDATE"",""29/03/2023"",""14=CARDCODE"",""CW0080-SGD"",""14=CARDNAME"",""WOODLANDSHEALTH PTE. LTD."",""14=ITEMCODE"",""MS7JQ-00353GLP"",""14=ITEM"&amp;"NAME"",""MS SQLSVRENTCORE SNGL LICSAPK MVL 2LIC CORELIC"",""10=QUANTITY"",""4.000000"",""14=U_PONO"",""942551"",""15=U_PODATE"",""28/03/2023"",""10=U_TLINTCOS"",""0.000000"",""2=SLPCODE"",""132"",""14=SLPNAME"",""E0001-CS"",""14=MEMO"",""WENDY KUM CHIOU SZE"",""14=CONTACTNAME"",""WIN WIN "&amp;"HTOO"",""10=LINETOTAL"",""88157.880000"",""14=U_ENR"","""",""14=U_MSENR"",""S7138270"",""14=U_MSPCN"",""92B8E51B"",""14=ADDRESS2"",""KOH SEOW KEN_x000D_WOODLANDSHEALTH PTE. LTD. 2 YISHUN CENTRAL 2  SINGAPORE 768024_x000D_KOH SEOW KEN(82882876)_x000D_TEL: _x000D_FAX: _x000D_EMAIL: seow_ken_koh@whc.sg"""</f>
        <v>"UICACS","","SQL=","2=DOCNUM","33031299","14=CUSTREF","8454004587","14=U_CUSTREF","8454004587","15=DOCDATE","29/03/2023","15=TAXDATE","29/03/2023","14=CARDCODE","CW0080-SGD","14=CARDNAME","WOODLANDSHEALTH PTE. LTD.","14=ITEMCODE","MS7JQ-00353GLP","14=ITEMNAME","MS SQLSVRENTCORE SNGL LICSAPK MVL 2LIC CORELIC","10=QUANTITY","4.000000","14=U_PONO","942551","15=U_PODATE","28/03/2023","10=U_TLINTCOS","0.000000","2=SLPCODE","132","14=SLPNAME","E0001-CS","14=MEMO","WENDY KUM CHIOU SZE","14=CONTACTNAME","WIN WIN HTOO","10=LINETOTAL","88157.880000","14=U_ENR","","14=U_MSENR","S7138270","14=U_MSPCN","92B8E51B","14=ADDRESS2","KOH SEOW KEN_x000D_WOODLANDSHEALTH PTE. LTD. 2 YISHUN CENTRAL 2  SINGAPORE 768024_x000D_KOH SEOW KEN(82882876)_x000D_TEL: _x000D_FAX: _x000D_EMAIL: seow_ken_koh@whc.sg"</v>
      </c>
      <c r="K28" s="3">
        <f>MONTH(N28)</f>
        <v>3</v>
      </c>
      <c r="L28" s="3">
        <f>YEAR(N28)</f>
        <v>2023</v>
      </c>
      <c r="M28" s="3">
        <v>33031299</v>
      </c>
      <c r="N28" s="64">
        <v>45014</v>
      </c>
      <c r="O28" s="3" t="s">
        <v>425</v>
      </c>
      <c r="P28" s="3" t="s">
        <v>454</v>
      </c>
      <c r="Q28" s="3" t="s">
        <v>78</v>
      </c>
      <c r="R28" s="3" t="s">
        <v>455</v>
      </c>
      <c r="S28" s="3" t="s">
        <v>456</v>
      </c>
      <c r="T28" s="3" t="s">
        <v>457</v>
      </c>
      <c r="U28" s="3" t="s">
        <v>458</v>
      </c>
      <c r="V28" s="58">
        <v>45013</v>
      </c>
      <c r="W28" s="58">
        <v>45014</v>
      </c>
      <c r="X28" s="49">
        <f>N28-V28</f>
        <v>1</v>
      </c>
      <c r="Y28" s="52" t="s">
        <v>451</v>
      </c>
      <c r="Z28" s="3" t="s">
        <v>452</v>
      </c>
      <c r="AA28" s="3" t="s">
        <v>427</v>
      </c>
      <c r="AB28" s="70">
        <v>4</v>
      </c>
      <c r="AC28" s="52" t="s">
        <v>459</v>
      </c>
      <c r="AD28" s="65">
        <f>IFERROR(AE28/AB28,0)</f>
        <v>22039.47</v>
      </c>
      <c r="AE28" s="66">
        <v>88157.88</v>
      </c>
      <c r="AF28" s="66" t="s">
        <v>426</v>
      </c>
      <c r="AG28" s="50">
        <v>88157.88</v>
      </c>
      <c r="AH28" s="67" t="s">
        <v>93</v>
      </c>
      <c r="AI28" s="50" t="s">
        <v>460</v>
      </c>
      <c r="AJ28" s="68" t="s">
        <v>78</v>
      </c>
      <c r="AK28" s="64" t="s">
        <v>94</v>
      </c>
      <c r="AL28" s="3" t="s">
        <v>451</v>
      </c>
      <c r="AM28" s="3" t="s">
        <v>452</v>
      </c>
      <c r="AN28" s="69" t="s">
        <v>464</v>
      </c>
      <c r="AO28" s="3" t="s">
        <v>463</v>
      </c>
      <c r="AP28" s="3" t="s">
        <v>462</v>
      </c>
      <c r="AQ28" s="3" t="s">
        <v>426</v>
      </c>
    </row>
    <row r="29" spans="1:47" hidden="1">
      <c r="B29" s="1" t="str">
        <f>IF(K29="","Hide","Show")</f>
        <v>Hide</v>
      </c>
      <c r="C29" s="4" t="s">
        <v>49</v>
      </c>
      <c r="E29" s="12" t="s">
        <v>424</v>
      </c>
      <c r="K29" s="3" t="s">
        <v>424</v>
      </c>
      <c r="L29" s="64" t="s">
        <v>424</v>
      </c>
      <c r="M29" s="64"/>
      <c r="N29" s="64"/>
      <c r="O29" s="3" t="s">
        <v>424</v>
      </c>
      <c r="P29" s="3"/>
      <c r="Q29" s="3" t="s">
        <v>424</v>
      </c>
      <c r="R29" s="3" t="s">
        <v>424</v>
      </c>
      <c r="S29" s="3" t="s">
        <v>424</v>
      </c>
      <c r="T29" s="3" t="s">
        <v>424</v>
      </c>
      <c r="V29" s="3" t="s">
        <v>78</v>
      </c>
      <c r="W29" s="64"/>
      <c r="X29" s="32"/>
      <c r="Y29" s="64" t="s">
        <v>424</v>
      </c>
      <c r="Z29" s="3" t="s">
        <v>424</v>
      </c>
      <c r="AA29" s="3" t="s">
        <v>424</v>
      </c>
      <c r="AB29" s="18" t="s">
        <v>424</v>
      </c>
      <c r="AC29" s="52" t="s">
        <v>424</v>
      </c>
      <c r="AD29" s="3">
        <f>IFERROR(AE29/AB29,0)</f>
        <v>0</v>
      </c>
      <c r="AE29" s="66" t="s">
        <v>424</v>
      </c>
      <c r="AF29" s="66"/>
      <c r="AG29" s="66"/>
      <c r="AH29" s="66"/>
      <c r="AI29" s="51" t="s">
        <v>424</v>
      </c>
      <c r="AJ29" s="51" t="s">
        <v>424</v>
      </c>
      <c r="AK29" s="64" t="s">
        <v>424</v>
      </c>
    </row>
    <row r="30" spans="1:47" hidden="1">
      <c r="B30" s="1" t="str">
        <f>IF(K30="","Hide","Show")</f>
        <v>Hide</v>
      </c>
      <c r="C30" s="4" t="s">
        <v>50</v>
      </c>
      <c r="E30" s="12" t="s">
        <v>424</v>
      </c>
      <c r="K30" s="3" t="s">
        <v>424</v>
      </c>
      <c r="L30" s="64" t="s">
        <v>424</v>
      </c>
      <c r="M30" s="64"/>
      <c r="N30" s="64"/>
      <c r="O30" s="3" t="s">
        <v>424</v>
      </c>
      <c r="P30" s="3"/>
      <c r="Q30" s="3" t="s">
        <v>424</v>
      </c>
      <c r="R30" s="3" t="s">
        <v>424</v>
      </c>
      <c r="S30" s="3" t="s">
        <v>424</v>
      </c>
      <c r="T30" s="3" t="s">
        <v>424</v>
      </c>
      <c r="V30" s="3" t="s">
        <v>78</v>
      </c>
      <c r="W30" s="64"/>
      <c r="X30" s="32"/>
      <c r="Y30" s="64" t="s">
        <v>424</v>
      </c>
      <c r="Z30" s="3" t="s">
        <v>424</v>
      </c>
      <c r="AA30" s="3" t="s">
        <v>424</v>
      </c>
      <c r="AB30" s="18" t="s">
        <v>424</v>
      </c>
      <c r="AC30" s="52" t="s">
        <v>424</v>
      </c>
      <c r="AD30" s="3">
        <f>IFERROR(AE30/AB30,0)</f>
        <v>0</v>
      </c>
      <c r="AE30" s="66" t="s">
        <v>424</v>
      </c>
      <c r="AF30" s="66"/>
      <c r="AG30" s="66"/>
      <c r="AH30" s="66"/>
      <c r="AI30" s="51"/>
      <c r="AJ30" s="51" t="s">
        <v>424</v>
      </c>
      <c r="AK30" s="64" t="s">
        <v>424</v>
      </c>
    </row>
    <row r="31" spans="1:47">
      <c r="AE31" s="66"/>
      <c r="AF31" s="66"/>
      <c r="AG31" s="66"/>
      <c r="AH31" s="66"/>
      <c r="AK31" s="64"/>
    </row>
    <row r="32" spans="1:47">
      <c r="AU32" s="15"/>
    </row>
    <row r="33" spans="48:52">
      <c r="AV33" s="15"/>
    </row>
    <row r="34" spans="48:52">
      <c r="AW34" s="15"/>
    </row>
    <row r="35" spans="48:52">
      <c r="AX35" s="15"/>
    </row>
    <row r="36" spans="48:52">
      <c r="AY36" s="15"/>
    </row>
    <row r="37" spans="48:52">
      <c r="AZ37" s="15"/>
    </row>
  </sheetData>
  <sortState xmlns:xlrd2="http://schemas.microsoft.com/office/spreadsheetml/2017/richdata2" ref="A24:AZ28">
    <sortCondition ref="M24:M28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26" t="s">
        <v>14</v>
      </c>
      <c r="C2" s="26" t="s">
        <v>16</v>
      </c>
      <c r="D2" s="26" t="s">
        <v>30</v>
      </c>
      <c r="E2" s="26" t="s">
        <v>31</v>
      </c>
      <c r="F2" s="26" t="s">
        <v>32</v>
      </c>
      <c r="G2" s="26" t="s">
        <v>33</v>
      </c>
      <c r="H2" s="26" t="s">
        <v>34</v>
      </c>
      <c r="I2" s="26" t="s">
        <v>35</v>
      </c>
      <c r="J2" s="26" t="s">
        <v>36</v>
      </c>
      <c r="K2" s="26" t="s">
        <v>12</v>
      </c>
      <c r="L2" s="26" t="s">
        <v>32</v>
      </c>
      <c r="M2" s="26" t="s">
        <v>13</v>
      </c>
      <c r="N2" s="26" t="s">
        <v>37</v>
      </c>
      <c r="O2" s="26" t="s">
        <v>38</v>
      </c>
      <c r="P2" s="27" t="s">
        <v>17</v>
      </c>
      <c r="Q2" s="26" t="s">
        <v>15</v>
      </c>
      <c r="R2" s="27" t="s">
        <v>56</v>
      </c>
      <c r="S2" s="28" t="s">
        <v>57</v>
      </c>
    </row>
    <row r="3" spans="1:19">
      <c r="B3" s="29" t="s">
        <v>58</v>
      </c>
      <c r="C3" s="30" t="s">
        <v>59</v>
      </c>
      <c r="D3" s="29" t="s">
        <v>39</v>
      </c>
      <c r="E3" s="29" t="s">
        <v>60</v>
      </c>
      <c r="F3" s="29" t="s">
        <v>61</v>
      </c>
      <c r="G3" s="29" t="s">
        <v>62</v>
      </c>
      <c r="H3" s="29" t="s">
        <v>63</v>
      </c>
      <c r="I3" s="29" t="s">
        <v>40</v>
      </c>
      <c r="J3" s="29" t="s">
        <v>64</v>
      </c>
      <c r="K3" s="29" t="s">
        <v>65</v>
      </c>
      <c r="L3" s="29" t="s">
        <v>66</v>
      </c>
      <c r="M3" s="29" t="s">
        <v>67</v>
      </c>
      <c r="N3" s="29" t="s">
        <v>68</v>
      </c>
      <c r="O3" s="29" t="s">
        <v>69</v>
      </c>
      <c r="P3" s="30" t="s">
        <v>70</v>
      </c>
      <c r="Q3" s="29" t="s">
        <v>71</v>
      </c>
      <c r="R3" s="31" t="e">
        <v>#VALUE!</v>
      </c>
      <c r="S3" s="31" t="s">
        <v>72</v>
      </c>
    </row>
    <row r="4" spans="1:19">
      <c r="B4" s="9" t="s">
        <v>14</v>
      </c>
      <c r="C4" s="9" t="s">
        <v>16</v>
      </c>
      <c r="D4" s="16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1"/>
      <c r="S4" s="31"/>
    </row>
    <row r="5" spans="1:19" ht="195">
      <c r="B5" t="s">
        <v>73</v>
      </c>
      <c r="C5" s="25" t="s">
        <v>52</v>
      </c>
    </row>
    <row r="7" spans="1:19" ht="195">
      <c r="C7" s="25" t="s">
        <v>55</v>
      </c>
    </row>
    <row r="9" spans="1:19" ht="195">
      <c r="C9" s="2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45" t="s">
        <v>95</v>
      </c>
      <c r="C6" s="4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47" t="s">
        <v>107</v>
      </c>
      <c r="B1" s="47" t="s">
        <v>1</v>
      </c>
      <c r="C1" s="47" t="s">
        <v>2</v>
      </c>
      <c r="D1" s="47" t="s">
        <v>3</v>
      </c>
    </row>
    <row r="2" spans="1:5">
      <c r="B2" s="47" t="s">
        <v>19</v>
      </c>
      <c r="C2" s="47" t="s">
        <v>4</v>
      </c>
    </row>
    <row r="3" spans="1:5">
      <c r="A3" s="47" t="s">
        <v>0</v>
      </c>
      <c r="B3" s="47" t="s">
        <v>5</v>
      </c>
      <c r="C3" s="47" t="s">
        <v>412</v>
      </c>
    </row>
    <row r="4" spans="1:5">
      <c r="A4" s="47" t="s">
        <v>0</v>
      </c>
      <c r="B4" s="47" t="s">
        <v>6</v>
      </c>
      <c r="C4" s="47" t="s">
        <v>413</v>
      </c>
    </row>
    <row r="5" spans="1:5">
      <c r="A5" s="47" t="s">
        <v>0</v>
      </c>
      <c r="B5" s="47" t="s">
        <v>26</v>
      </c>
      <c r="C5" s="47" t="s">
        <v>97</v>
      </c>
      <c r="D5" s="47" t="s">
        <v>98</v>
      </c>
      <c r="E5" s="47" t="s">
        <v>45</v>
      </c>
    </row>
    <row r="8" spans="1:5">
      <c r="A8" s="47" t="s">
        <v>8</v>
      </c>
      <c r="C8" s="47" t="s">
        <v>99</v>
      </c>
    </row>
    <row r="9" spans="1:5">
      <c r="A9" s="47" t="s">
        <v>9</v>
      </c>
      <c r="C9" s="47" t="s">
        <v>100</v>
      </c>
    </row>
    <row r="10" spans="1:5">
      <c r="B10" s="47" t="s">
        <v>42</v>
      </c>
      <c r="C10" s="47" t="s">
        <v>101</v>
      </c>
    </row>
    <row r="11" spans="1:5">
      <c r="B11" s="47" t="s">
        <v>39</v>
      </c>
      <c r="C11" s="47" t="s">
        <v>101</v>
      </c>
    </row>
    <row r="12" spans="1:5">
      <c r="B12" s="47" t="s">
        <v>43</v>
      </c>
      <c r="C12" s="47" t="s">
        <v>102</v>
      </c>
    </row>
    <row r="13" spans="1:5">
      <c r="B13" s="47" t="s">
        <v>44</v>
      </c>
      <c r="C13" s="47" t="s">
        <v>103</v>
      </c>
      <c r="D13" s="47" t="s">
        <v>104</v>
      </c>
    </row>
    <row r="14" spans="1:5">
      <c r="D14" s="47" t="s">
        <v>105</v>
      </c>
    </row>
    <row r="15" spans="1:5">
      <c r="D15" s="47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47" t="s">
        <v>107</v>
      </c>
      <c r="B1" s="47" t="s">
        <v>1</v>
      </c>
      <c r="C1" s="47" t="s">
        <v>2</v>
      </c>
      <c r="D1" s="47" t="s">
        <v>3</v>
      </c>
    </row>
    <row r="2" spans="1:5">
      <c r="B2" s="47" t="s">
        <v>19</v>
      </c>
      <c r="C2" s="47" t="s">
        <v>4</v>
      </c>
    </row>
    <row r="3" spans="1:5">
      <c r="A3" s="47" t="s">
        <v>0</v>
      </c>
      <c r="B3" s="47" t="s">
        <v>5</v>
      </c>
      <c r="C3" s="47" t="s">
        <v>412</v>
      </c>
    </row>
    <row r="4" spans="1:5">
      <c r="A4" s="47" t="s">
        <v>0</v>
      </c>
      <c r="B4" s="47" t="s">
        <v>6</v>
      </c>
      <c r="C4" s="47" t="s">
        <v>413</v>
      </c>
    </row>
    <row r="5" spans="1:5">
      <c r="A5" s="47" t="s">
        <v>0</v>
      </c>
      <c r="B5" s="47" t="s">
        <v>26</v>
      </c>
      <c r="C5" s="47" t="s">
        <v>97</v>
      </c>
      <c r="D5" s="47" t="s">
        <v>98</v>
      </c>
      <c r="E5" s="47" t="s">
        <v>45</v>
      </c>
    </row>
    <row r="8" spans="1:5">
      <c r="A8" s="47" t="s">
        <v>8</v>
      </c>
      <c r="C8" s="47" t="s">
        <v>99</v>
      </c>
    </row>
    <row r="9" spans="1:5">
      <c r="A9" s="47" t="s">
        <v>9</v>
      </c>
      <c r="C9" s="47" t="s">
        <v>100</v>
      </c>
    </row>
    <row r="10" spans="1:5">
      <c r="B10" s="47" t="s">
        <v>42</v>
      </c>
      <c r="C10" s="47" t="s">
        <v>101</v>
      </c>
    </row>
    <row r="11" spans="1:5">
      <c r="B11" s="47" t="s">
        <v>39</v>
      </c>
      <c r="C11" s="47" t="s">
        <v>101</v>
      </c>
    </row>
    <row r="12" spans="1:5">
      <c r="B12" s="47" t="s">
        <v>43</v>
      </c>
      <c r="C12" s="47" t="s">
        <v>102</v>
      </c>
    </row>
    <row r="13" spans="1:5">
      <c r="B13" s="47" t="s">
        <v>44</v>
      </c>
      <c r="C13" s="47" t="s">
        <v>103</v>
      </c>
      <c r="D13" s="47" t="s">
        <v>104</v>
      </c>
    </row>
    <row r="14" spans="1:5">
      <c r="D14" s="47" t="s">
        <v>105</v>
      </c>
    </row>
    <row r="15" spans="1:5">
      <c r="D15" s="47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47" t="s">
        <v>183</v>
      </c>
      <c r="B1" s="47" t="s">
        <v>46</v>
      </c>
      <c r="C1" s="47" t="s">
        <v>7</v>
      </c>
      <c r="D1" s="47" t="s">
        <v>7</v>
      </c>
      <c r="E1" s="47" t="s">
        <v>7</v>
      </c>
      <c r="F1" s="47" t="s">
        <v>7</v>
      </c>
      <c r="G1" s="47" t="s">
        <v>7</v>
      </c>
      <c r="H1" s="47" t="s">
        <v>7</v>
      </c>
      <c r="I1" s="47" t="s">
        <v>7</v>
      </c>
      <c r="J1" s="47" t="s">
        <v>51</v>
      </c>
      <c r="K1" s="47" t="s">
        <v>18</v>
      </c>
      <c r="L1" s="47" t="s">
        <v>18</v>
      </c>
      <c r="O1" s="47" t="s">
        <v>18</v>
      </c>
      <c r="Q1" s="47" t="s">
        <v>18</v>
      </c>
      <c r="R1" s="47" t="s">
        <v>18</v>
      </c>
      <c r="S1" s="47" t="s">
        <v>18</v>
      </c>
      <c r="T1" s="47" t="s">
        <v>18</v>
      </c>
      <c r="V1" s="47" t="s">
        <v>18</v>
      </c>
      <c r="Y1" s="47" t="s">
        <v>7</v>
      </c>
      <c r="Z1" s="47" t="s">
        <v>7</v>
      </c>
      <c r="AA1" s="47" t="s">
        <v>18</v>
      </c>
      <c r="AB1" s="47" t="s">
        <v>18</v>
      </c>
      <c r="AC1" s="47" t="s">
        <v>18</v>
      </c>
      <c r="AJ1" s="47" t="s">
        <v>18</v>
      </c>
      <c r="AK1" s="47" t="s">
        <v>18</v>
      </c>
      <c r="AR1" s="47" t="s">
        <v>7</v>
      </c>
      <c r="AS1" s="47" t="s">
        <v>7</v>
      </c>
      <c r="AT1" s="47" t="s">
        <v>7</v>
      </c>
    </row>
    <row r="2" spans="1:46">
      <c r="A2" s="47" t="s">
        <v>7</v>
      </c>
      <c r="D2" s="47" t="s">
        <v>19</v>
      </c>
      <c r="E2" s="47" t="s">
        <v>108</v>
      </c>
    </row>
    <row r="3" spans="1:46">
      <c r="A3" s="47" t="s">
        <v>7</v>
      </c>
      <c r="D3" s="47" t="s">
        <v>22</v>
      </c>
      <c r="E3" s="47" t="s">
        <v>20</v>
      </c>
      <c r="F3" s="47" t="s">
        <v>21</v>
      </c>
      <c r="G3" s="47" t="s">
        <v>23</v>
      </c>
      <c r="H3" s="47" t="s">
        <v>47</v>
      </c>
      <c r="I3" s="47" t="s">
        <v>24</v>
      </c>
    </row>
    <row r="4" spans="1:46">
      <c r="A4" s="47" t="s">
        <v>7</v>
      </c>
      <c r="C4" s="47" t="s">
        <v>11</v>
      </c>
      <c r="D4" s="47" t="s">
        <v>109</v>
      </c>
      <c r="E4" s="47" t="s">
        <v>110</v>
      </c>
      <c r="F4" s="47" t="s">
        <v>96</v>
      </c>
      <c r="G4" s="47" t="s">
        <v>25</v>
      </c>
      <c r="H4" s="47" t="s">
        <v>111</v>
      </c>
    </row>
    <row r="5" spans="1:46">
      <c r="A5" s="47" t="s">
        <v>7</v>
      </c>
      <c r="C5" s="47" t="s">
        <v>10</v>
      </c>
      <c r="D5" s="47" t="s">
        <v>112</v>
      </c>
      <c r="E5" s="47" t="s">
        <v>113</v>
      </c>
      <c r="F5" s="47" t="s">
        <v>96</v>
      </c>
      <c r="G5" s="47" t="s">
        <v>25</v>
      </c>
      <c r="H5" s="47" t="s">
        <v>111</v>
      </c>
      <c r="I5" s="47" t="s">
        <v>114</v>
      </c>
    </row>
    <row r="6" spans="1:46">
      <c r="A6" s="47" t="s">
        <v>7</v>
      </c>
      <c r="C6" s="47" t="s">
        <v>41</v>
      </c>
      <c r="D6" s="47" t="s">
        <v>115</v>
      </c>
      <c r="E6" s="47" t="s">
        <v>116</v>
      </c>
      <c r="F6" s="47" t="s">
        <v>96</v>
      </c>
      <c r="G6" s="47" t="s">
        <v>25</v>
      </c>
      <c r="H6" s="47" t="s">
        <v>111</v>
      </c>
      <c r="I6" s="47" t="s">
        <v>117</v>
      </c>
    </row>
    <row r="7" spans="1:46">
      <c r="A7" s="47" t="s">
        <v>7</v>
      </c>
    </row>
    <row r="8" spans="1:46">
      <c r="A8" s="47" t="s">
        <v>7</v>
      </c>
    </row>
    <row r="9" spans="1:46">
      <c r="A9" s="47" t="s">
        <v>7</v>
      </c>
    </row>
    <row r="10" spans="1:46">
      <c r="A10" s="47" t="s">
        <v>7</v>
      </c>
    </row>
    <row r="11" spans="1:46">
      <c r="A11" s="47" t="s">
        <v>7</v>
      </c>
      <c r="C11" s="47" t="s">
        <v>27</v>
      </c>
      <c r="E11" s="47" t="s">
        <v>118</v>
      </c>
    </row>
    <row r="12" spans="1:46">
      <c r="A12" s="47" t="s">
        <v>7</v>
      </c>
      <c r="C12" s="47" t="s">
        <v>28</v>
      </c>
      <c r="E12" s="47" t="s">
        <v>119</v>
      </c>
    </row>
    <row r="13" spans="1:46">
      <c r="A13" s="47" t="s">
        <v>7</v>
      </c>
      <c r="C13" s="47" t="s">
        <v>42</v>
      </c>
      <c r="E13" s="47" t="s">
        <v>120</v>
      </c>
    </row>
    <row r="14" spans="1:46">
      <c r="A14" s="47" t="s">
        <v>7</v>
      </c>
      <c r="C14" s="47" t="s">
        <v>39</v>
      </c>
      <c r="E14" s="47" t="s">
        <v>121</v>
      </c>
    </row>
    <row r="15" spans="1:46">
      <c r="A15" s="47" t="s">
        <v>7</v>
      </c>
      <c r="C15" s="47" t="s">
        <v>43</v>
      </c>
      <c r="E15" s="47" t="s">
        <v>122</v>
      </c>
    </row>
    <row r="16" spans="1:46">
      <c r="A16" s="47" t="s">
        <v>7</v>
      </c>
      <c r="C16" s="47" t="s">
        <v>44</v>
      </c>
      <c r="E16" s="47" t="s">
        <v>123</v>
      </c>
    </row>
    <row r="17" spans="1:43">
      <c r="A17" s="47" t="s">
        <v>7</v>
      </c>
    </row>
    <row r="18" spans="1:43">
      <c r="A18" s="47" t="s">
        <v>7</v>
      </c>
    </row>
    <row r="21" spans="1:43">
      <c r="K21" s="47" t="s">
        <v>53</v>
      </c>
    </row>
    <row r="23" spans="1:43">
      <c r="E23" s="47" t="s">
        <v>29</v>
      </c>
      <c r="K23" s="47" t="s">
        <v>75</v>
      </c>
      <c r="L23" s="47" t="s">
        <v>76</v>
      </c>
      <c r="M23" s="47" t="s">
        <v>14</v>
      </c>
      <c r="N23" s="47" t="s">
        <v>16</v>
      </c>
      <c r="O23" s="47" t="s">
        <v>30</v>
      </c>
      <c r="P23" s="47" t="s">
        <v>33</v>
      </c>
      <c r="Q23" s="47" t="s">
        <v>77</v>
      </c>
      <c r="R23" s="47" t="s">
        <v>31</v>
      </c>
      <c r="S23" s="47" t="s">
        <v>38</v>
      </c>
      <c r="T23" s="47" t="s">
        <v>34</v>
      </c>
      <c r="U23" s="47" t="s">
        <v>17</v>
      </c>
      <c r="V23" s="47" t="s">
        <v>17</v>
      </c>
      <c r="W23" s="47" t="s">
        <v>79</v>
      </c>
      <c r="X23" s="47" t="s">
        <v>80</v>
      </c>
      <c r="Y23" s="47" t="s">
        <v>36</v>
      </c>
      <c r="Z23" s="47" t="s">
        <v>12</v>
      </c>
      <c r="AA23" s="47" t="s">
        <v>32</v>
      </c>
      <c r="AB23" s="47" t="s">
        <v>13</v>
      </c>
      <c r="AC23" s="47" t="s">
        <v>37</v>
      </c>
      <c r="AD23" s="47" t="s">
        <v>56</v>
      </c>
      <c r="AE23" s="47" t="s">
        <v>57</v>
      </c>
      <c r="AF23" s="47" t="s">
        <v>81</v>
      </c>
      <c r="AG23" s="47" t="s">
        <v>82</v>
      </c>
      <c r="AH23" s="47" t="s">
        <v>83</v>
      </c>
      <c r="AI23" s="47" t="s">
        <v>84</v>
      </c>
      <c r="AJ23" s="47" t="s">
        <v>85</v>
      </c>
      <c r="AK23" s="47" t="s">
        <v>86</v>
      </c>
      <c r="AL23" s="47" t="s">
        <v>87</v>
      </c>
      <c r="AM23" s="47" t="s">
        <v>88</v>
      </c>
      <c r="AN23" s="47" t="s">
        <v>89</v>
      </c>
      <c r="AO23" s="47" t="s">
        <v>90</v>
      </c>
      <c r="AP23" s="47" t="s">
        <v>91</v>
      </c>
      <c r="AQ23" s="47" t="s">
        <v>92</v>
      </c>
    </row>
    <row r="24" spans="1:43">
      <c r="B24" s="47" t="s">
        <v>124</v>
      </c>
      <c r="C24" s="47" t="s">
        <v>48</v>
      </c>
      <c r="E24" s="47" t="s">
        <v>125</v>
      </c>
      <c r="K24" s="47" t="s">
        <v>126</v>
      </c>
      <c r="L24" s="47" t="s">
        <v>127</v>
      </c>
      <c r="M24" s="47" t="s">
        <v>128</v>
      </c>
      <c r="N24" s="47" t="s">
        <v>129</v>
      </c>
      <c r="O24" s="47" t="s">
        <v>130</v>
      </c>
      <c r="P24" s="47" t="s">
        <v>131</v>
      </c>
      <c r="Q24" s="47" t="s">
        <v>78</v>
      </c>
      <c r="R24" s="47" t="s">
        <v>132</v>
      </c>
      <c r="S24" s="47" t="s">
        <v>133</v>
      </c>
      <c r="T24" s="47" t="s">
        <v>134</v>
      </c>
      <c r="U24" s="47" t="s">
        <v>384</v>
      </c>
      <c r="V24" s="47" t="s">
        <v>135</v>
      </c>
      <c r="W24" s="47" t="s">
        <v>136</v>
      </c>
      <c r="X24" s="47" t="s">
        <v>385</v>
      </c>
      <c r="Y24" s="47" t="s">
        <v>137</v>
      </c>
      <c r="Z24" s="47" t="s">
        <v>138</v>
      </c>
      <c r="AA24" s="47" t="s">
        <v>139</v>
      </c>
      <c r="AB24" s="47" t="s">
        <v>140</v>
      </c>
      <c r="AC24" s="47" t="s">
        <v>141</v>
      </c>
      <c r="AD24" s="47" t="s">
        <v>386</v>
      </c>
      <c r="AE24" s="47" t="s">
        <v>142</v>
      </c>
      <c r="AF24" s="47" t="s">
        <v>143</v>
      </c>
      <c r="AG24" s="47" t="s">
        <v>142</v>
      </c>
      <c r="AH24" s="47" t="s">
        <v>93</v>
      </c>
      <c r="AI24" s="47" t="s">
        <v>144</v>
      </c>
      <c r="AJ24" s="47" t="s">
        <v>78</v>
      </c>
      <c r="AK24" s="47" t="s">
        <v>94</v>
      </c>
      <c r="AL24" s="47" t="s">
        <v>137</v>
      </c>
      <c r="AM24" s="47" t="s">
        <v>138</v>
      </c>
      <c r="AN24" s="47" t="s">
        <v>145</v>
      </c>
      <c r="AO24" s="47" t="s">
        <v>146</v>
      </c>
      <c r="AP24" s="47" t="s">
        <v>147</v>
      </c>
      <c r="AQ24" s="47" t="s">
        <v>148</v>
      </c>
    </row>
    <row r="25" spans="1:43">
      <c r="B25" s="47" t="s">
        <v>149</v>
      </c>
      <c r="C25" s="47" t="s">
        <v>49</v>
      </c>
      <c r="E25" s="47" t="s">
        <v>150</v>
      </c>
      <c r="K25" s="47" t="s">
        <v>151</v>
      </c>
      <c r="L25" s="47" t="s">
        <v>152</v>
      </c>
      <c r="O25" s="47" t="s">
        <v>153</v>
      </c>
      <c r="Q25" s="47" t="s">
        <v>154</v>
      </c>
      <c r="R25" s="47" t="s">
        <v>155</v>
      </c>
      <c r="S25" s="47" t="s">
        <v>156</v>
      </c>
      <c r="T25" s="47" t="s">
        <v>157</v>
      </c>
      <c r="V25" s="47" t="s">
        <v>78</v>
      </c>
      <c r="Y25" s="47" t="s">
        <v>156</v>
      </c>
      <c r="Z25" s="47" t="s">
        <v>158</v>
      </c>
      <c r="AA25" s="47" t="s">
        <v>159</v>
      </c>
      <c r="AB25" s="47" t="s">
        <v>160</v>
      </c>
      <c r="AC25" s="47" t="s">
        <v>161</v>
      </c>
      <c r="AD25" s="47" t="s">
        <v>387</v>
      </c>
      <c r="AE25" s="47" t="s">
        <v>162</v>
      </c>
      <c r="AI25" s="47" t="s">
        <v>163</v>
      </c>
      <c r="AJ25" s="47" t="s">
        <v>164</v>
      </c>
      <c r="AK25" s="47" t="s">
        <v>165</v>
      </c>
    </row>
    <row r="26" spans="1:43">
      <c r="B26" s="47" t="s">
        <v>166</v>
      </c>
      <c r="C26" s="47" t="s">
        <v>50</v>
      </c>
      <c r="E26" s="47" t="s">
        <v>167</v>
      </c>
      <c r="K26" s="47" t="s">
        <v>168</v>
      </c>
      <c r="L26" s="47" t="s">
        <v>169</v>
      </c>
      <c r="O26" s="47" t="s">
        <v>170</v>
      </c>
      <c r="Q26" s="47" t="s">
        <v>171</v>
      </c>
      <c r="R26" s="47" t="s">
        <v>172</v>
      </c>
      <c r="S26" s="47" t="s">
        <v>173</v>
      </c>
      <c r="T26" s="47" t="s">
        <v>174</v>
      </c>
      <c r="V26" s="47" t="s">
        <v>78</v>
      </c>
      <c r="Y26" s="47" t="s">
        <v>173</v>
      </c>
      <c r="Z26" s="47" t="s">
        <v>175</v>
      </c>
      <c r="AA26" s="47" t="s">
        <v>176</v>
      </c>
      <c r="AB26" s="47" t="s">
        <v>177</v>
      </c>
      <c r="AC26" s="47" t="s">
        <v>178</v>
      </c>
      <c r="AD26" s="47" t="s">
        <v>388</v>
      </c>
      <c r="AE26" s="47" t="s">
        <v>179</v>
      </c>
      <c r="AJ26" s="47" t="s">
        <v>180</v>
      </c>
      <c r="AK26" s="47" t="s">
        <v>181</v>
      </c>
    </row>
    <row r="28" spans="1:43">
      <c r="AD28" s="47" t="s">
        <v>182</v>
      </c>
      <c r="AE28" s="47" t="s">
        <v>389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47" t="s">
        <v>183</v>
      </c>
      <c r="B1" s="47" t="s">
        <v>46</v>
      </c>
      <c r="C1" s="47" t="s">
        <v>7</v>
      </c>
      <c r="D1" s="47" t="s">
        <v>7</v>
      </c>
      <c r="E1" s="47" t="s">
        <v>7</v>
      </c>
      <c r="F1" s="47" t="s">
        <v>7</v>
      </c>
      <c r="G1" s="47" t="s">
        <v>7</v>
      </c>
      <c r="H1" s="47" t="s">
        <v>7</v>
      </c>
      <c r="I1" s="47" t="s">
        <v>7</v>
      </c>
      <c r="J1" s="47" t="s">
        <v>51</v>
      </c>
      <c r="K1" s="47" t="s">
        <v>18</v>
      </c>
      <c r="L1" s="47" t="s">
        <v>18</v>
      </c>
      <c r="O1" s="47" t="s">
        <v>18</v>
      </c>
      <c r="Q1" s="47" t="s">
        <v>18</v>
      </c>
      <c r="R1" s="47" t="s">
        <v>18</v>
      </c>
      <c r="S1" s="47" t="s">
        <v>18</v>
      </c>
      <c r="T1" s="47" t="s">
        <v>18</v>
      </c>
      <c r="V1" s="47" t="s">
        <v>18</v>
      </c>
      <c r="Y1" s="47" t="s">
        <v>7</v>
      </c>
      <c r="Z1" s="47" t="s">
        <v>7</v>
      </c>
      <c r="AA1" s="47" t="s">
        <v>18</v>
      </c>
      <c r="AB1" s="47" t="s">
        <v>18</v>
      </c>
      <c r="AC1" s="47" t="s">
        <v>18</v>
      </c>
      <c r="AJ1" s="47" t="s">
        <v>18</v>
      </c>
      <c r="AK1" s="47" t="s">
        <v>18</v>
      </c>
      <c r="AR1" s="47" t="s">
        <v>7</v>
      </c>
      <c r="AS1" s="47" t="s">
        <v>7</v>
      </c>
      <c r="AT1" s="47" t="s">
        <v>7</v>
      </c>
    </row>
    <row r="2" spans="1:46">
      <c r="A2" s="47" t="s">
        <v>7</v>
      </c>
      <c r="D2" s="47" t="s">
        <v>19</v>
      </c>
      <c r="E2" s="47" t="s">
        <v>108</v>
      </c>
    </row>
    <row r="3" spans="1:46">
      <c r="A3" s="47" t="s">
        <v>7</v>
      </c>
      <c r="D3" s="47" t="s">
        <v>22</v>
      </c>
      <c r="E3" s="47" t="s">
        <v>20</v>
      </c>
      <c r="F3" s="47" t="s">
        <v>21</v>
      </c>
      <c r="G3" s="47" t="s">
        <v>23</v>
      </c>
      <c r="H3" s="47" t="s">
        <v>47</v>
      </c>
      <c r="I3" s="47" t="s">
        <v>24</v>
      </c>
    </row>
    <row r="4" spans="1:46">
      <c r="A4" s="47" t="s">
        <v>7</v>
      </c>
      <c r="C4" s="47" t="s">
        <v>11</v>
      </c>
      <c r="D4" s="47" t="s">
        <v>109</v>
      </c>
      <c r="E4" s="47" t="s">
        <v>110</v>
      </c>
      <c r="F4" s="47" t="s">
        <v>96</v>
      </c>
      <c r="G4" s="47" t="s">
        <v>25</v>
      </c>
      <c r="H4" s="47" t="s">
        <v>111</v>
      </c>
    </row>
    <row r="5" spans="1:46">
      <c r="A5" s="47" t="s">
        <v>7</v>
      </c>
      <c r="C5" s="47" t="s">
        <v>10</v>
      </c>
      <c r="D5" s="47" t="s">
        <v>112</v>
      </c>
      <c r="E5" s="47" t="s">
        <v>113</v>
      </c>
      <c r="F5" s="47" t="s">
        <v>96</v>
      </c>
      <c r="G5" s="47" t="s">
        <v>25</v>
      </c>
      <c r="H5" s="47" t="s">
        <v>111</v>
      </c>
      <c r="I5" s="47" t="s">
        <v>114</v>
      </c>
    </row>
    <row r="6" spans="1:46">
      <c r="A6" s="47" t="s">
        <v>7</v>
      </c>
      <c r="C6" s="47" t="s">
        <v>41</v>
      </c>
      <c r="D6" s="47" t="s">
        <v>115</v>
      </c>
      <c r="E6" s="47" t="s">
        <v>116</v>
      </c>
      <c r="F6" s="47" t="s">
        <v>96</v>
      </c>
      <c r="G6" s="47" t="s">
        <v>25</v>
      </c>
      <c r="H6" s="47" t="s">
        <v>111</v>
      </c>
      <c r="I6" s="47" t="s">
        <v>117</v>
      </c>
    </row>
    <row r="7" spans="1:46">
      <c r="A7" s="47" t="s">
        <v>7</v>
      </c>
    </row>
    <row r="8" spans="1:46">
      <c r="A8" s="47" t="s">
        <v>7</v>
      </c>
    </row>
    <row r="9" spans="1:46">
      <c r="A9" s="47" t="s">
        <v>7</v>
      </c>
    </row>
    <row r="10" spans="1:46">
      <c r="A10" s="47" t="s">
        <v>7</v>
      </c>
    </row>
    <row r="11" spans="1:46">
      <c r="A11" s="47" t="s">
        <v>7</v>
      </c>
      <c r="C11" s="47" t="s">
        <v>27</v>
      </c>
      <c r="E11" s="47" t="s">
        <v>118</v>
      </c>
    </row>
    <row r="12" spans="1:46">
      <c r="A12" s="47" t="s">
        <v>7</v>
      </c>
      <c r="C12" s="47" t="s">
        <v>28</v>
      </c>
      <c r="E12" s="47" t="s">
        <v>119</v>
      </c>
    </row>
    <row r="13" spans="1:46">
      <c r="A13" s="47" t="s">
        <v>7</v>
      </c>
      <c r="C13" s="47" t="s">
        <v>42</v>
      </c>
      <c r="E13" s="47" t="s">
        <v>120</v>
      </c>
    </row>
    <row r="14" spans="1:46">
      <c r="A14" s="47" t="s">
        <v>7</v>
      </c>
      <c r="C14" s="47" t="s">
        <v>39</v>
      </c>
      <c r="E14" s="47" t="s">
        <v>121</v>
      </c>
    </row>
    <row r="15" spans="1:46">
      <c r="A15" s="47" t="s">
        <v>7</v>
      </c>
      <c r="C15" s="47" t="s">
        <v>43</v>
      </c>
      <c r="E15" s="47" t="s">
        <v>122</v>
      </c>
    </row>
    <row r="16" spans="1:46">
      <c r="A16" s="47" t="s">
        <v>7</v>
      </c>
      <c r="C16" s="47" t="s">
        <v>44</v>
      </c>
      <c r="E16" s="47" t="s">
        <v>123</v>
      </c>
    </row>
    <row r="17" spans="1:43">
      <c r="A17" s="47" t="s">
        <v>7</v>
      </c>
    </row>
    <row r="18" spans="1:43">
      <c r="A18" s="47" t="s">
        <v>7</v>
      </c>
    </row>
    <row r="21" spans="1:43">
      <c r="K21" s="47" t="s">
        <v>53</v>
      </c>
    </row>
    <row r="23" spans="1:43">
      <c r="E23" s="47" t="s">
        <v>29</v>
      </c>
      <c r="K23" s="47" t="s">
        <v>75</v>
      </c>
      <c r="L23" s="47" t="s">
        <v>76</v>
      </c>
      <c r="M23" s="47" t="s">
        <v>14</v>
      </c>
      <c r="N23" s="47" t="s">
        <v>16</v>
      </c>
      <c r="O23" s="47" t="s">
        <v>30</v>
      </c>
      <c r="P23" s="47" t="s">
        <v>33</v>
      </c>
      <c r="Q23" s="47" t="s">
        <v>77</v>
      </c>
      <c r="R23" s="47" t="s">
        <v>31</v>
      </c>
      <c r="S23" s="47" t="s">
        <v>38</v>
      </c>
      <c r="T23" s="47" t="s">
        <v>34</v>
      </c>
      <c r="U23" s="47" t="s">
        <v>17</v>
      </c>
      <c r="V23" s="47" t="s">
        <v>17</v>
      </c>
      <c r="W23" s="47" t="s">
        <v>79</v>
      </c>
      <c r="X23" s="47" t="s">
        <v>80</v>
      </c>
      <c r="Y23" s="47" t="s">
        <v>36</v>
      </c>
      <c r="Z23" s="47" t="s">
        <v>12</v>
      </c>
      <c r="AA23" s="47" t="s">
        <v>32</v>
      </c>
      <c r="AB23" s="47" t="s">
        <v>13</v>
      </c>
      <c r="AC23" s="47" t="s">
        <v>37</v>
      </c>
      <c r="AD23" s="47" t="s">
        <v>56</v>
      </c>
      <c r="AE23" s="47" t="s">
        <v>57</v>
      </c>
      <c r="AF23" s="47" t="s">
        <v>81</v>
      </c>
      <c r="AG23" s="47" t="s">
        <v>82</v>
      </c>
      <c r="AH23" s="47" t="s">
        <v>83</v>
      </c>
      <c r="AI23" s="47" t="s">
        <v>84</v>
      </c>
      <c r="AJ23" s="47" t="s">
        <v>85</v>
      </c>
      <c r="AK23" s="47" t="s">
        <v>86</v>
      </c>
      <c r="AL23" s="47" t="s">
        <v>87</v>
      </c>
      <c r="AM23" s="47" t="s">
        <v>88</v>
      </c>
      <c r="AN23" s="47" t="s">
        <v>89</v>
      </c>
      <c r="AO23" s="47" t="s">
        <v>90</v>
      </c>
      <c r="AP23" s="47" t="s">
        <v>91</v>
      </c>
      <c r="AQ23" s="47" t="s">
        <v>92</v>
      </c>
    </row>
    <row r="24" spans="1:43">
      <c r="B24" s="47" t="s">
        <v>124</v>
      </c>
      <c r="C24" s="47" t="s">
        <v>48</v>
      </c>
      <c r="E24" s="47" t="s">
        <v>125</v>
      </c>
      <c r="K24" s="47" t="s">
        <v>126</v>
      </c>
      <c r="L24" s="47" t="s">
        <v>127</v>
      </c>
      <c r="M24" s="47" t="s">
        <v>128</v>
      </c>
      <c r="N24" s="47" t="s">
        <v>129</v>
      </c>
      <c r="O24" s="47" t="s">
        <v>130</v>
      </c>
      <c r="P24" s="47" t="s">
        <v>131</v>
      </c>
      <c r="Q24" s="47" t="s">
        <v>78</v>
      </c>
      <c r="R24" s="47" t="s">
        <v>132</v>
      </c>
      <c r="S24" s="47" t="s">
        <v>133</v>
      </c>
      <c r="T24" s="47" t="s">
        <v>134</v>
      </c>
      <c r="U24" s="47" t="s">
        <v>384</v>
      </c>
      <c r="V24" s="47" t="s">
        <v>135</v>
      </c>
      <c r="W24" s="47" t="s">
        <v>136</v>
      </c>
      <c r="X24" s="47" t="s">
        <v>385</v>
      </c>
      <c r="Y24" s="47" t="s">
        <v>137</v>
      </c>
      <c r="Z24" s="47" t="s">
        <v>138</v>
      </c>
      <c r="AA24" s="47" t="s">
        <v>139</v>
      </c>
      <c r="AB24" s="47" t="s">
        <v>140</v>
      </c>
      <c r="AC24" s="47" t="s">
        <v>141</v>
      </c>
      <c r="AD24" s="47" t="s">
        <v>386</v>
      </c>
      <c r="AE24" s="47" t="s">
        <v>142</v>
      </c>
      <c r="AF24" s="47" t="s">
        <v>143</v>
      </c>
      <c r="AG24" s="47" t="s">
        <v>142</v>
      </c>
      <c r="AH24" s="47" t="s">
        <v>93</v>
      </c>
      <c r="AI24" s="47" t="s">
        <v>144</v>
      </c>
      <c r="AJ24" s="47" t="s">
        <v>78</v>
      </c>
      <c r="AK24" s="47" t="s">
        <v>94</v>
      </c>
      <c r="AL24" s="47" t="s">
        <v>137</v>
      </c>
      <c r="AM24" s="47" t="s">
        <v>138</v>
      </c>
      <c r="AN24" s="47" t="s">
        <v>145</v>
      </c>
      <c r="AO24" s="47" t="s">
        <v>146</v>
      </c>
      <c r="AP24" s="47" t="s">
        <v>147</v>
      </c>
      <c r="AQ24" s="47" t="s">
        <v>148</v>
      </c>
    </row>
    <row r="25" spans="1:43">
      <c r="B25" s="47" t="s">
        <v>149</v>
      </c>
      <c r="C25" s="47" t="s">
        <v>49</v>
      </c>
      <c r="E25" s="47" t="s">
        <v>150</v>
      </c>
      <c r="K25" s="47" t="s">
        <v>151</v>
      </c>
      <c r="L25" s="47" t="s">
        <v>152</v>
      </c>
      <c r="O25" s="47" t="s">
        <v>153</v>
      </c>
      <c r="Q25" s="47" t="s">
        <v>154</v>
      </c>
      <c r="R25" s="47" t="s">
        <v>155</v>
      </c>
      <c r="S25" s="47" t="s">
        <v>156</v>
      </c>
      <c r="T25" s="47" t="s">
        <v>157</v>
      </c>
      <c r="V25" s="47" t="s">
        <v>78</v>
      </c>
      <c r="Y25" s="47" t="s">
        <v>156</v>
      </c>
      <c r="Z25" s="47" t="s">
        <v>158</v>
      </c>
      <c r="AA25" s="47" t="s">
        <v>159</v>
      </c>
      <c r="AB25" s="47" t="s">
        <v>160</v>
      </c>
      <c r="AC25" s="47" t="s">
        <v>161</v>
      </c>
      <c r="AD25" s="47" t="s">
        <v>387</v>
      </c>
      <c r="AE25" s="47" t="s">
        <v>162</v>
      </c>
      <c r="AI25" s="47" t="s">
        <v>163</v>
      </c>
      <c r="AJ25" s="47" t="s">
        <v>164</v>
      </c>
      <c r="AK25" s="47" t="s">
        <v>165</v>
      </c>
    </row>
    <row r="26" spans="1:43">
      <c r="B26" s="47" t="s">
        <v>166</v>
      </c>
      <c r="C26" s="47" t="s">
        <v>50</v>
      </c>
      <c r="E26" s="47" t="s">
        <v>167</v>
      </c>
      <c r="K26" s="47" t="s">
        <v>168</v>
      </c>
      <c r="L26" s="47" t="s">
        <v>169</v>
      </c>
      <c r="O26" s="47" t="s">
        <v>170</v>
      </c>
      <c r="Q26" s="47" t="s">
        <v>171</v>
      </c>
      <c r="R26" s="47" t="s">
        <v>172</v>
      </c>
      <c r="S26" s="47" t="s">
        <v>173</v>
      </c>
      <c r="T26" s="47" t="s">
        <v>174</v>
      </c>
      <c r="V26" s="47" t="s">
        <v>78</v>
      </c>
      <c r="Y26" s="47" t="s">
        <v>173</v>
      </c>
      <c r="Z26" s="47" t="s">
        <v>175</v>
      </c>
      <c r="AA26" s="47" t="s">
        <v>176</v>
      </c>
      <c r="AB26" s="47" t="s">
        <v>177</v>
      </c>
      <c r="AC26" s="47" t="s">
        <v>178</v>
      </c>
      <c r="AD26" s="47" t="s">
        <v>388</v>
      </c>
      <c r="AE26" s="47" t="s">
        <v>179</v>
      </c>
      <c r="AJ26" s="47" t="s">
        <v>180</v>
      </c>
      <c r="AK26" s="47" t="s">
        <v>181</v>
      </c>
    </row>
    <row r="28" spans="1:43">
      <c r="AD28" s="47" t="s">
        <v>182</v>
      </c>
      <c r="AE28" s="47" t="s">
        <v>389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6E71-D24A-4323-93A3-24A05E75C889}">
  <dimension ref="A1:E15"/>
  <sheetViews>
    <sheetView workbookViewId="0"/>
  </sheetViews>
  <sheetFormatPr defaultRowHeight="15"/>
  <sheetData>
    <row r="1" spans="1:5">
      <c r="A1" s="47" t="s">
        <v>186</v>
      </c>
      <c r="B1" s="47" t="s">
        <v>1</v>
      </c>
      <c r="C1" s="47" t="s">
        <v>2</v>
      </c>
      <c r="D1" s="47" t="s">
        <v>3</v>
      </c>
    </row>
    <row r="2" spans="1:5">
      <c r="B2" s="47" t="s">
        <v>19</v>
      </c>
      <c r="C2" s="47" t="s">
        <v>4</v>
      </c>
    </row>
    <row r="3" spans="1:5">
      <c r="A3" s="47" t="s">
        <v>0</v>
      </c>
      <c r="B3" s="47" t="s">
        <v>5</v>
      </c>
      <c r="C3" s="47" t="s">
        <v>412</v>
      </c>
    </row>
    <row r="4" spans="1:5">
      <c r="A4" s="47" t="s">
        <v>0</v>
      </c>
      <c r="B4" s="47" t="s">
        <v>6</v>
      </c>
      <c r="C4" s="47" t="s">
        <v>413</v>
      </c>
    </row>
    <row r="5" spans="1:5">
      <c r="A5" s="47" t="s">
        <v>0</v>
      </c>
      <c r="B5" s="47" t="s">
        <v>26</v>
      </c>
      <c r="C5" s="47" t="s">
        <v>97</v>
      </c>
      <c r="D5" s="47" t="s">
        <v>98</v>
      </c>
      <c r="E5" s="47" t="s">
        <v>45</v>
      </c>
    </row>
    <row r="8" spans="1:5">
      <c r="A8" s="47" t="s">
        <v>8</v>
      </c>
      <c r="C8" s="47" t="s">
        <v>99</v>
      </c>
    </row>
    <row r="9" spans="1:5">
      <c r="A9" s="47" t="s">
        <v>9</v>
      </c>
      <c r="C9" s="47" t="s">
        <v>100</v>
      </c>
    </row>
    <row r="10" spans="1:5">
      <c r="B10" s="47" t="s">
        <v>42</v>
      </c>
      <c r="C10" s="47" t="s">
        <v>101</v>
      </c>
    </row>
    <row r="11" spans="1:5">
      <c r="B11" s="47" t="s">
        <v>39</v>
      </c>
      <c r="C11" s="47" t="s">
        <v>101</v>
      </c>
    </row>
    <row r="12" spans="1:5">
      <c r="B12" s="47" t="s">
        <v>43</v>
      </c>
      <c r="C12" s="47" t="s">
        <v>102</v>
      </c>
    </row>
    <row r="13" spans="1:5">
      <c r="B13" s="47" t="s">
        <v>44</v>
      </c>
      <c r="C13" s="47" t="s">
        <v>103</v>
      </c>
      <c r="D13" s="47" t="s">
        <v>104</v>
      </c>
    </row>
    <row r="14" spans="1:5">
      <c r="D14" s="47" t="s">
        <v>105</v>
      </c>
    </row>
    <row r="15" spans="1:5">
      <c r="D15" s="47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2023-04-06T03:09:07Z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