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"/>
    </mc:Choice>
  </mc:AlternateContent>
  <xr:revisionPtr revIDLastSave="0" documentId="13_ncr:1_{62629C66-D3B8-4686-8015-AF7ABF24ABD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2" sheetId="24" state="veryHidden" r:id="rId3"/>
    <sheet name="Sheet3" sheetId="25" state="veryHidden" r:id="rId4"/>
    <sheet name="Sheet4" sheetId="26" state="veryHidden" r:id="rId5"/>
    <sheet name="Sheet5" sheetId="27" state="veryHidden" r:id="rId6"/>
    <sheet name="Sheet6" sheetId="30" state="veryHidden" r:id="rId7"/>
    <sheet name="Sheet7" sheetId="31" state="veryHidden" r:id="rId8"/>
  </sheets>
  <definedNames>
    <definedName name="_xlnm._FilterDatabase" localSheetId="1" hidden="1">Data!$K$23:$AR$26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4" i="2" l="1"/>
  <c r="E24" i="2"/>
  <c r="K24" i="2"/>
  <c r="L24" i="2"/>
  <c r="O24" i="2"/>
  <c r="P24" i="2"/>
  <c r="R24" i="2"/>
  <c r="S24" i="2"/>
  <c r="T24" i="2"/>
  <c r="U24" i="2"/>
  <c r="Y24" i="2"/>
  <c r="Z24" i="2"/>
  <c r="AA24" i="2"/>
  <c r="AC24" i="2"/>
  <c r="AD24" i="2"/>
  <c r="AF24" i="2"/>
  <c r="AI24" i="2"/>
  <c r="AL24" i="2"/>
  <c r="AM24" i="2"/>
  <c r="AQ24" i="2"/>
  <c r="E25" i="2"/>
  <c r="K25" i="2"/>
  <c r="L25" i="2"/>
  <c r="O25" i="2"/>
  <c r="Q25" i="2"/>
  <c r="R25" i="2"/>
  <c r="S25" i="2"/>
  <c r="T25" i="2"/>
  <c r="Y25" i="2"/>
  <c r="Z25" i="2"/>
  <c r="AA25" i="2"/>
  <c r="AB25" i="2"/>
  <c r="AC25" i="2"/>
  <c r="AE25" i="2"/>
  <c r="AD25" i="2" s="1"/>
  <c r="AI25" i="2"/>
  <c r="AJ25" i="2"/>
  <c r="AK25" i="2"/>
  <c r="E26" i="2"/>
  <c r="K26" i="2"/>
  <c r="L26" i="2"/>
  <c r="O26" i="2"/>
  <c r="Q26" i="2"/>
  <c r="R26" i="2"/>
  <c r="S26" i="2"/>
  <c r="T26" i="2"/>
  <c r="Y26" i="2"/>
  <c r="Z26" i="2"/>
  <c r="AA26" i="2"/>
  <c r="AB26" i="2"/>
  <c r="AC26" i="2"/>
  <c r="AE26" i="2"/>
  <c r="AD26" i="2" s="1"/>
  <c r="AJ26" i="2"/>
  <c r="AK26" i="2"/>
  <c r="D5" i="1"/>
  <c r="E14" i="2"/>
  <c r="H6" i="2"/>
  <c r="H5" i="2"/>
  <c r="H4" i="2"/>
  <c r="E2" i="2"/>
  <c r="D15" i="1"/>
  <c r="D14" i="1"/>
  <c r="C13" i="1" s="1"/>
  <c r="E16" i="2" s="1"/>
  <c r="D13" i="1"/>
  <c r="C12" i="1"/>
  <c r="E15" i="2" s="1"/>
  <c r="C11" i="1"/>
  <c r="C10" i="1"/>
  <c r="E13" i="2" s="1"/>
  <c r="C8" i="1"/>
  <c r="C5" i="1"/>
  <c r="E12" i="2" s="1"/>
  <c r="C4" i="1"/>
  <c r="C3" i="1"/>
  <c r="C9" i="1" s="1"/>
  <c r="E11" i="2" s="1"/>
  <c r="B26" i="2" l="1"/>
  <c r="B25" i="2"/>
  <c r="D4" i="2"/>
  <c r="E4" i="2" s="1"/>
  <c r="D6" i="2"/>
  <c r="E6" i="2" s="1"/>
  <c r="D5" i="2"/>
  <c r="I6" i="2"/>
  <c r="I5" i="2"/>
  <c r="E5" i="2" s="1"/>
  <c r="B24" i="2" l="1"/>
</calcChain>
</file>

<file path=xl/sharedStrings.xml><?xml version="1.0" encoding="utf-8"?>
<sst xmlns="http://schemas.openxmlformats.org/spreadsheetml/2006/main" count="826" uniqueCount="175">
  <si>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</si>
  <si>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</si>
  <si>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</si>
  <si>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</si>
  <si>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</si>
  <si>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</si>
  <si>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</si>
  <si>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</si>
  <si>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</si>
  <si>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</si>
  <si>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</si>
  <si>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</si>
  <si>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</si>
  <si>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</si>
  <si>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</si>
  <si>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</si>
  <si>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</si>
  <si>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</si>
  <si>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</si>
  <si>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</si>
  <si>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</si>
  <si>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</si>
  <si>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</si>
  <si>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</si>
  <si>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</si>
  <si>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</si>
  <si>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</si>
  <si>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</si>
  <si>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</si>
  <si>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</si>
  <si>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</si>
  <si>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</si>
  <si>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</si>
  <si>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</si>
  <si>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Items</t>
  </si>
  <si>
    <t>User</t>
  </si>
  <si>
    <t>Institution</t>
  </si>
  <si>
    <t>MSENR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</si>
  <si>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</si>
  <si>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</si>
  <si>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</si>
  <si>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</si>
  <si>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</si>
  <si>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</si>
  <si>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</si>
  <si>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</si>
  <si>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</si>
  <si>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</si>
  <si>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</si>
  <si>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NATIONAL HEALTH GROUP (NHG)</t>
  </si>
  <si>
    <t>Unit Price</t>
  </si>
  <si>
    <t>Total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</si>
  <si>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</si>
  <si>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</si>
  <si>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</si>
  <si>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</si>
  <si>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</si>
  <si>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</si>
  <si>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</si>
  <si>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</si>
  <si>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</si>
  <si>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</si>
  <si>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</si>
  <si>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</si>
  <si>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</si>
  <si>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</si>
  <si>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</si>
  <si>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</si>
  <si>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</si>
  <si>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</si>
  <si>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</si>
  <si>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</si>
  <si>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</si>
  <si>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</si>
  <si>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</si>
  <si>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</si>
  <si>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</si>
  <si>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</si>
  <si>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</si>
  <si>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</si>
  <si>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</si>
  <si>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</si>
  <si>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</si>
  <si>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</si>
  <si>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</si>
  <si>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</si>
  <si>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</si>
  <si>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</si>
  <si>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</si>
  <si>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</si>
  <si>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</si>
  <si>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</si>
  <si>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</si>
  <si>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</si>
  <si>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</si>
  <si>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</si>
  <si>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</si>
  <si>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</si>
  <si>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</si>
  <si>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</si>
  <si>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</si>
  <si>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</si>
  <si>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</si>
  <si>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</si>
  <si>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</si>
  <si>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</si>
  <si>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</si>
  <si>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</si>
  <si>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</si>
  <si>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</si>
  <si>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</si>
  <si>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</si>
  <si>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</si>
  <si>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</si>
  <si>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</si>
  <si>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</si>
  <si>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</si>
  <si>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</si>
  <si>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</si>
  <si>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</si>
  <si>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</si>
  <si>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</si>
  <si>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</si>
  <si>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</si>
  <si>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</si>
  <si>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</si>
  <si>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</si>
  <si>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</si>
  <si>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</si>
  <si>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</si>
  <si>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</si>
  <si>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</si>
  <si>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</si>
  <si>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</si>
  <si>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</si>
  <si>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</si>
  <si>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</si>
  <si>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</si>
  <si>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</si>
  <si>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</si>
  <si>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</si>
  <si>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</si>
  <si>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</si>
  <si>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</si>
  <si>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</si>
  <si>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</si>
  <si>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</si>
  <si>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</si>
  <si>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</si>
  <si>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</si>
  <si>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</si>
  <si>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</si>
  <si>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</si>
  <si>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</si>
  <si>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</si>
  <si>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</si>
  <si>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</si>
  <si>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</si>
  <si>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</si>
  <si>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</si>
  <si>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Auto+Hide+HideSheet+Formulas=Sheet6,Sheet2,Sheet3</t>
  </si>
  <si>
    <t>Auto+Hide+HideSheet+Formulas=Sheet6,Sheet2,Sheet3+FormulasOnly</t>
  </si>
  <si>
    <t>Auto+Hide+Values+Formulas=Sheet7,Sheet4,Sheet5</t>
  </si>
  <si>
    <t>Auto+Hide+Values+Formulas=Sheet7,Sheet4,Sheet5+FormulasOnly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</si>
  <si>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</si>
  <si>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</si>
  <si>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</si>
  <si>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</si>
  <si>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</si>
  <si>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</si>
  <si>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="01/12/2023"</t>
  </si>
  <si>
    <t>="31/12/2023"</t>
  </si>
  <si>
    <t>30.10.2026</t>
  </si>
  <si>
    <t>LICENSE WITH SA</t>
  </si>
  <si>
    <t>01.12.2023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</si>
</sst>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  <numFmt numFmtId="171" formatCode="&quot;$&quot;#,##0.0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2"/>
      <name val="Aharoni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3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3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5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0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67" fontId="9" fillId="3" borderId="0" xfId="0" applyNumberFormat="1" applyFont="1" applyFill="1" applyAlignment="1">
      <alignment horizontal="center" vertical="center"/>
    </xf>
    <xf numFmtId="40" fontId="9" fillId="3" borderId="0" xfId="0" applyNumberFormat="1" applyFont="1" applyFill="1" applyAlignment="1">
      <alignment horizontal="center" vertical="center"/>
    </xf>
    <xf numFmtId="165" fontId="9" fillId="3" borderId="0" xfId="2" applyNumberFormat="1" applyFont="1" applyFill="1" applyAlignment="1">
      <alignment horizontal="left" vertical="center"/>
    </xf>
    <xf numFmtId="0" fontId="11" fillId="0" borderId="0" xfId="0" applyFont="1" applyAlignment="1">
      <alignment vertical="top"/>
    </xf>
    <xf numFmtId="167" fontId="12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40" fontId="11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quotePrefix="1"/>
    <xf numFmtId="0" fontId="6" fillId="0" borderId="0" xfId="1" applyFont="1" applyAlignment="1">
      <alignment horizontal="center" vertical="top"/>
    </xf>
    <xf numFmtId="171" fontId="0" fillId="0" borderId="0" xfId="0" applyNumberFormat="1" applyAlignment="1">
      <alignment horizontal="center" vertical="center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160</v>
      </c>
      <c r="B1" s="1" t="s">
        <v>1</v>
      </c>
      <c r="C1" s="2" t="s">
        <v>2</v>
      </c>
      <c r="D1" s="1" t="s">
        <v>3</v>
      </c>
    </row>
    <row r="2" spans="1:6">
      <c r="B2" s="4" t="s">
        <v>18</v>
      </c>
      <c r="C2" s="4" t="s">
        <v>4</v>
      </c>
    </row>
    <row r="3" spans="1:6">
      <c r="A3" s="1" t="s">
        <v>0</v>
      </c>
      <c r="B3" s="4" t="s">
        <v>5</v>
      </c>
      <c r="C3" s="5" t="str">
        <f>"01/12/2023"</f>
        <v>01/12/2023</v>
      </c>
    </row>
    <row r="4" spans="1:6">
      <c r="A4" s="1" t="s">
        <v>0</v>
      </c>
      <c r="B4" s="4" t="s">
        <v>6</v>
      </c>
      <c r="C4" s="5" t="str">
        <f>"31/12/2023"</f>
        <v>31/12/2023</v>
      </c>
    </row>
    <row r="5" spans="1:6">
      <c r="A5" s="1" t="s">
        <v>0</v>
      </c>
      <c r="B5" s="4" t="s">
        <v>25</v>
      </c>
      <c r="C5" s="4" t="str">
        <f>"*"</f>
        <v>*</v>
      </c>
      <c r="D5" s="4" t="str">
        <f>"Lookup"</f>
        <v>Lookup</v>
      </c>
      <c r="E5" s="4" t="s">
        <v>42</v>
      </c>
    </row>
    <row r="8" spans="1:6">
      <c r="A8" s="1" t="s">
        <v>8</v>
      </c>
      <c r="C8" s="3" t="str">
        <f>TEXT($C$3,"dd/MMM/yyyy") &amp; ".." &amp; TEXT($C$4,"dd/MMM/yyyy")</f>
        <v>01/Dec/2023..31/Dec/2023</v>
      </c>
    </row>
    <row r="9" spans="1:6">
      <c r="A9" s="1" t="s">
        <v>9</v>
      </c>
      <c r="C9" s="3" t="str">
        <f>TEXT($C$3,"yyyyMMdd") &amp; ".." &amp; TEXT($C$4,"yyyyMMdd")</f>
        <v>20231201..20231231</v>
      </c>
    </row>
    <row r="10" spans="1:6">
      <c r="B10" s="4" t="s">
        <v>39</v>
      </c>
      <c r="C10" s="6" t="str">
        <f>"'S7138270','7138270' ,'s7138270'"</f>
        <v>'S7138270','7138270' ,'s7138270'</v>
      </c>
    </row>
    <row r="11" spans="1:6">
      <c r="B11" s="4" t="s">
        <v>37</v>
      </c>
      <c r="C11" s="6" t="str">
        <f>"'S7138270','7138270' ,'s7138270'"</f>
        <v>'S7138270','7138270' ,'s7138270'</v>
      </c>
    </row>
    <row r="12" spans="1:6">
      <c r="B12" s="4" t="s">
        <v>40</v>
      </c>
      <c r="C12" s="6" t="str">
        <f>"'MS'"</f>
        <v>'MS'</v>
      </c>
    </row>
    <row r="13" spans="1:6">
      <c r="B13" s="4" t="s">
        <v>41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2"/>
    </row>
    <row r="17" spans="7:7">
      <c r="G17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34"/>
  <sheetViews>
    <sheetView tabSelected="1" topLeftCell="K21" zoomScale="85" zoomScaleNormal="85" workbookViewId="0">
      <selection activeCell="P51" sqref="P51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17" bestFit="1" customWidth="1"/>
    <col min="12" max="12" width="6.28515625" style="17" bestFit="1" customWidth="1"/>
    <col min="13" max="13" width="10.7109375" style="4" customWidth="1"/>
    <col min="14" max="14" width="10.7109375" style="17" customWidth="1"/>
    <col min="15" max="15" width="17.28515625" style="14" bestFit="1" customWidth="1"/>
    <col min="16" max="16" width="7.42578125" style="14" customWidth="1"/>
    <col min="17" max="17" width="1.28515625" style="4" customWidth="1"/>
    <col min="18" max="18" width="12.42578125" style="4" bestFit="1" customWidth="1"/>
    <col min="19" max="19" width="28.42578125" style="4" bestFit="1" customWidth="1"/>
    <col min="20" max="20" width="15.140625" style="3" bestFit="1" customWidth="1"/>
    <col min="21" max="21" width="15.140625" style="3" customWidth="1"/>
    <col min="22" max="22" width="10.85546875" style="3" bestFit="1" customWidth="1"/>
    <col min="23" max="23" width="10.85546875" style="4" bestFit="1" customWidth="1"/>
    <col min="24" max="24" width="17.85546875" style="4" customWidth="1"/>
    <col min="25" max="25" width="9.140625" style="4" hidden="1" customWidth="1"/>
    <col min="26" max="26" width="17.7109375" style="4" hidden="1" customWidth="1"/>
    <col min="27" max="27" width="22.42578125" style="4" bestFit="1" customWidth="1"/>
    <col min="28" max="28" width="10.5703125" style="4" bestFit="1" customWidth="1"/>
    <col min="29" max="29" width="16" style="15" bestFit="1" customWidth="1"/>
    <col min="30" max="30" width="8.140625" style="4" customWidth="1"/>
    <col min="31" max="31" width="12.28515625" style="4" customWidth="1"/>
    <col min="32" max="32" width="5.28515625" style="4" customWidth="1"/>
    <col min="33" max="33" width="10.42578125" style="4" customWidth="1"/>
    <col min="34" max="34" width="8.5703125" style="4" customWidth="1"/>
    <col min="35" max="35" width="9.7109375" style="4" customWidth="1"/>
    <col min="36" max="36" width="10.7109375" style="4" bestFit="1" customWidth="1"/>
    <col min="37" max="37" width="18.28515625" style="4" bestFit="1" customWidth="1"/>
    <col min="38" max="38" width="10.5703125" style="4" bestFit="1" customWidth="1"/>
    <col min="39" max="39" width="31.140625" style="27" customWidth="1"/>
    <col min="40" max="40" width="20.140625" style="27" customWidth="1"/>
    <col min="41" max="41" width="22.7109375" style="4" customWidth="1"/>
    <col min="42" max="42" width="18.42578125" style="17" customWidth="1"/>
    <col min="43" max="43" width="19" style="17" customWidth="1"/>
    <col min="44" max="44" width="20" style="17" hidden="1" customWidth="1"/>
    <col min="45" max="46" width="9.28515625" style="4" hidden="1" customWidth="1"/>
    <col min="47" max="16384" width="9.28515625" style="4"/>
  </cols>
  <sheetData>
    <row r="1" spans="1:46" s="1" customFormat="1" hidden="1">
      <c r="A1" s="1" t="s">
        <v>162</v>
      </c>
      <c r="B1" s="1" t="s">
        <v>43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0" t="s">
        <v>7</v>
      </c>
      <c r="J1" s="1" t="s">
        <v>48</v>
      </c>
      <c r="K1" s="18" t="s">
        <v>17</v>
      </c>
      <c r="L1" s="18" t="s">
        <v>17</v>
      </c>
      <c r="N1" s="18"/>
      <c r="O1" s="13" t="s">
        <v>17</v>
      </c>
      <c r="P1" s="13"/>
      <c r="Q1" s="1" t="s">
        <v>17</v>
      </c>
      <c r="R1" s="1" t="s">
        <v>17</v>
      </c>
      <c r="S1" s="1" t="s">
        <v>17</v>
      </c>
      <c r="T1" s="2" t="s">
        <v>17</v>
      </c>
      <c r="U1" s="2"/>
      <c r="V1" s="2" t="s">
        <v>17</v>
      </c>
      <c r="Y1" s="1" t="s">
        <v>7</v>
      </c>
      <c r="Z1" s="1" t="s">
        <v>7</v>
      </c>
      <c r="AA1" s="1" t="s">
        <v>17</v>
      </c>
      <c r="AB1" s="1" t="s">
        <v>17</v>
      </c>
      <c r="AC1" s="1" t="s">
        <v>17</v>
      </c>
      <c r="AJ1" s="1" t="s">
        <v>17</v>
      </c>
      <c r="AK1" s="1" t="s">
        <v>17</v>
      </c>
      <c r="AM1" s="26"/>
      <c r="AN1" s="26"/>
      <c r="AP1" s="18"/>
      <c r="AQ1" s="18"/>
      <c r="AR1" s="18" t="s">
        <v>7</v>
      </c>
      <c r="AS1" s="1" t="s">
        <v>7</v>
      </c>
      <c r="AT1" s="1" t="s">
        <v>7</v>
      </c>
    </row>
    <row r="2" spans="1:46" hidden="1">
      <c r="A2" s="1" t="s">
        <v>7</v>
      </c>
      <c r="D2" s="4" t="s">
        <v>18</v>
      </c>
      <c r="E2" s="4" t="str">
        <f>Option!$C$2</f>
        <v>UICACS</v>
      </c>
    </row>
    <row r="3" spans="1:46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44</v>
      </c>
      <c r="I3" s="11" t="s">
        <v>23</v>
      </c>
    </row>
    <row r="4" spans="1:46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55" t="s">
        <v>72</v>
      </c>
      <c r="G4" s="4" t="s">
        <v>24</v>
      </c>
      <c r="H4" s="4" t="str">
        <f>" ORDER BY DOCNUM, DOCDATE"</f>
        <v xml:space="preserve"> ORDER BY DOCNUM, DOCDATE</v>
      </c>
    </row>
    <row r="5" spans="1:46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55" t="s">
        <v>72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6" ht="15.75" hidden="1" customHeight="1">
      <c r="A6" s="1" t="s">
        <v>7</v>
      </c>
      <c r="C6" s="4" t="s">
        <v>38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55" t="s">
        <v>72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6" hidden="1">
      <c r="A7" s="1" t="s">
        <v>7</v>
      </c>
    </row>
    <row r="8" spans="1:46" hidden="1">
      <c r="A8" s="1" t="s">
        <v>7</v>
      </c>
      <c r="K8" s="34"/>
    </row>
    <row r="9" spans="1:46" hidden="1">
      <c r="A9" s="1" t="s">
        <v>7</v>
      </c>
      <c r="K9" s="34"/>
    </row>
    <row r="10" spans="1:46" hidden="1">
      <c r="A10" s="1" t="s">
        <v>7</v>
      </c>
    </row>
    <row r="11" spans="1:46" hidden="1">
      <c r="A11" s="1" t="s">
        <v>7</v>
      </c>
      <c r="C11" s="4" t="s">
        <v>26</v>
      </c>
      <c r="E11" s="4" t="str">
        <f>Option!$C$9</f>
        <v>20231201..20231231</v>
      </c>
      <c r="K11" s="34"/>
    </row>
    <row r="12" spans="1:46" hidden="1">
      <c r="A12" s="1" t="s">
        <v>7</v>
      </c>
      <c r="C12" s="4" t="s">
        <v>27</v>
      </c>
      <c r="E12" s="4" t="str">
        <f>Option!$C$5</f>
        <v>*</v>
      </c>
      <c r="K12" s="34"/>
    </row>
    <row r="13" spans="1:46" hidden="1">
      <c r="A13" s="1" t="s">
        <v>7</v>
      </c>
      <c r="C13" s="4" t="s">
        <v>39</v>
      </c>
      <c r="E13" s="4" t="str">
        <f>Option!$C$10</f>
        <v>'S7138270','7138270' ,'s7138270'</v>
      </c>
      <c r="K13" s="34"/>
    </row>
    <row r="14" spans="1:46" hidden="1">
      <c r="A14" s="1" t="s">
        <v>7</v>
      </c>
      <c r="C14" s="4" t="s">
        <v>37</v>
      </c>
      <c r="E14" s="4" t="str">
        <f>Option!$C$11</f>
        <v>'S7138270','7138270' ,'s7138270'</v>
      </c>
      <c r="K14" s="34"/>
    </row>
    <row r="15" spans="1:46" hidden="1">
      <c r="A15" s="1" t="s">
        <v>7</v>
      </c>
      <c r="C15" s="4" t="s">
        <v>40</v>
      </c>
      <c r="E15" s="4" t="str">
        <f>Option!$C$12</f>
        <v>'MS'</v>
      </c>
      <c r="AK15" s="12"/>
    </row>
    <row r="16" spans="1:46" hidden="1">
      <c r="A16" s="1" t="s">
        <v>7</v>
      </c>
      <c r="C16" s="4" t="s">
        <v>41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52" hidden="1">
      <c r="A17" s="1" t="s">
        <v>7</v>
      </c>
    </row>
    <row r="18" spans="1:52" s="20" customFormat="1" hidden="1">
      <c r="A18" s="20" t="s">
        <v>7</v>
      </c>
      <c r="I18" s="21"/>
      <c r="K18" s="22"/>
      <c r="L18" s="22"/>
      <c r="N18" s="22"/>
      <c r="O18" s="23"/>
      <c r="P18" s="23"/>
      <c r="T18" s="24"/>
      <c r="U18" s="24"/>
      <c r="V18" s="24"/>
      <c r="AC18" s="25"/>
      <c r="AM18" s="28"/>
      <c r="AN18" s="28"/>
      <c r="AP18" s="22"/>
      <c r="AQ18" s="22"/>
      <c r="AR18" s="22"/>
    </row>
    <row r="20" spans="1:52" ht="15.75">
      <c r="K20" s="16"/>
      <c r="L20" s="16"/>
      <c r="M20" s="35"/>
      <c r="N20" s="16"/>
      <c r="O20" s="16"/>
      <c r="P20" s="16"/>
      <c r="Q20" s="16"/>
      <c r="R20" s="16"/>
      <c r="S20" s="16"/>
      <c r="T20" s="19"/>
      <c r="U20" s="19"/>
      <c r="V20" s="19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</row>
    <row r="21" spans="1:52" s="32" customFormat="1" ht="18.75">
      <c r="A21" s="31"/>
      <c r="B21" s="31"/>
      <c r="I21" s="33"/>
      <c r="K21" s="57" t="s">
        <v>49</v>
      </c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</row>
    <row r="22" spans="1:52" ht="15.75">
      <c r="K22" s="16"/>
      <c r="L22" s="16"/>
      <c r="M22" s="35"/>
      <c r="N22" s="16"/>
      <c r="O22" s="16"/>
      <c r="P22" s="16"/>
      <c r="Q22" s="16"/>
      <c r="R22" s="16"/>
      <c r="S22" s="16"/>
      <c r="T22" s="19"/>
      <c r="U22" s="19"/>
      <c r="V22" s="19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</row>
    <row r="23" spans="1:52" s="45" customFormat="1" ht="47.25">
      <c r="A23" s="44"/>
      <c r="B23" s="44"/>
      <c r="E23" s="46" t="s">
        <v>28</v>
      </c>
      <c r="I23" s="47"/>
      <c r="K23" s="40" t="s">
        <v>52</v>
      </c>
      <c r="L23" s="40" t="s">
        <v>53</v>
      </c>
      <c r="M23" s="40" t="s">
        <v>14</v>
      </c>
      <c r="N23" s="40" t="s">
        <v>15</v>
      </c>
      <c r="O23" s="48" t="s">
        <v>29</v>
      </c>
      <c r="P23" s="39" t="s">
        <v>32</v>
      </c>
      <c r="Q23" s="39" t="s">
        <v>54</v>
      </c>
      <c r="R23" s="40" t="s">
        <v>30</v>
      </c>
      <c r="S23" s="39" t="s">
        <v>36</v>
      </c>
      <c r="T23" s="39" t="s">
        <v>33</v>
      </c>
      <c r="U23" s="40" t="s">
        <v>16</v>
      </c>
      <c r="V23" s="40" t="s">
        <v>16</v>
      </c>
      <c r="W23" s="40" t="s">
        <v>56</v>
      </c>
      <c r="X23" s="42" t="s">
        <v>57</v>
      </c>
      <c r="Y23" s="42" t="s">
        <v>34</v>
      </c>
      <c r="Z23" s="49" t="s">
        <v>12</v>
      </c>
      <c r="AA23" s="49" t="s">
        <v>31</v>
      </c>
      <c r="AB23" s="39" t="s">
        <v>13</v>
      </c>
      <c r="AC23" s="39" t="s">
        <v>35</v>
      </c>
      <c r="AD23" s="39" t="s">
        <v>50</v>
      </c>
      <c r="AE23" s="50" t="s">
        <v>51</v>
      </c>
      <c r="AF23" s="50" t="s">
        <v>58</v>
      </c>
      <c r="AG23" s="38" t="s">
        <v>59</v>
      </c>
      <c r="AH23" s="39" t="s">
        <v>60</v>
      </c>
      <c r="AI23" s="40" t="s">
        <v>61</v>
      </c>
      <c r="AJ23" s="39" t="s">
        <v>62</v>
      </c>
      <c r="AK23" s="39" t="s">
        <v>63</v>
      </c>
      <c r="AL23" s="42" t="s">
        <v>64</v>
      </c>
      <c r="AM23" s="43" t="s">
        <v>65</v>
      </c>
      <c r="AN23" s="43" t="s">
        <v>66</v>
      </c>
      <c r="AO23" s="43" t="s">
        <v>67</v>
      </c>
      <c r="AP23" s="43" t="s">
        <v>68</v>
      </c>
      <c r="AQ23" s="43" t="s">
        <v>69</v>
      </c>
      <c r="AR23" s="43"/>
    </row>
    <row r="24" spans="1:52">
      <c r="B24" s="1" t="str">
        <f>IF(K24="","Hide","Show")</f>
        <v>Show</v>
      </c>
      <c r="C24" s="4" t="s">
        <v>45</v>
      </c>
      <c r="E24" s="9" t="str">
        <f>"""UICACS"","""",""SQL="",""2=DOCNUM"",""33033518"",""14=CUSTREF"",""8454006459"",""14=U_CUSTREF"",""8454006459"",""15=DOCDATE"",""1/12/2023"",""15=TAXDATE"",""1/12/2023"",""14=CARDCODE"",""CW0080-SGD"",""14=CARDNAME"",""WOODLANDSHEALTH PTE. LTD."",""14=ITEMCODE"",""MS7NQ-00300GLP"",""14=ITEMNA"&amp;"ME"",""MS SQLSVRSTDCORE SNGL LICSAPK MVL 2LIC CORELIC"",""10=QUANTITY"",""4.000000"",""14=U_PONO"",""947354"",""15=U_PODATE"",""30/11/2023"",""10=U_TLINTCOS"",""0.000000"",""2=SLPCODE"",""132"",""14=SLPNAME"",""E0001-CS"",""14=MEMO"",""WENDY KUM CHIOU SZE"",""14=CONTACTNAME"",""LEE YOONG "&amp;"CHEE"",""10=LINETOTAL"",""24524.600000"",""14=U_ENR"","""",""14=U_MSENR"",""S7138270"",""14=U_MSPCN"",""92B8E51B"",""14=ADDRESS2"",""LEE YOONG CHEE_x000D_WOODLANDSHEALTH PTE. LTD. 300A WOODLANDS AVE 1  SINGAPORE 739071_x000D_LEE YOONG CHEE_x000D_TEL: 91805979_x000D_FAX: _x000D_EMAIL: LEE.YOONG.CHEE1@SYNA"&amp;"PXE.SG"""</f>
        <v>"UICACS","","SQL=","2=DOCNUM","33033518","14=CUSTREF","8454006459","14=U_CUSTREF","8454006459","15=DOCDATE","1/12/2023","15=TAXDATE","1/12/2023","14=CARDCODE","CW0080-SGD","14=CARDNAME","WOODLANDSHEALTH PTE. LTD.","14=ITEMCODE","MS7NQ-00300GLP","14=ITEMNAME","MS SQLSVRSTDCORE SNGL LICSAPK MVL 2LIC CORELIC","10=QUANTITY","4.000000","14=U_PONO","947354","15=U_PODATE","30/11/2023","10=U_TLINTCOS","0.000000","2=SLPCODE","132","14=SLPNAME","E0001-CS","14=MEMO","WENDY KUM CHIOU SZE","14=CONTACTNAME","LEE YOONG CHEE","10=LINETOTAL","24524.600000","14=U_ENR","","14=U_MSENR","S7138270","14=U_MSPCN","92B8E51B","14=ADDRESS2","LEE YOONG CHEE_x000D_WOODLANDSHEALTH PTE. LTD. 300A WOODLANDS AVE 1  SINGAPORE 739071_x000D_LEE YOONG CHEE_x000D_TEL: 91805979_x000D_FAX: _x000D_EMAIL: LEE.YOONG.CHEE1@SYNAPXE.SG"</v>
      </c>
      <c r="K24" s="17">
        <f>MONTH(N24)</f>
        <v>12</v>
      </c>
      <c r="L24" s="17">
        <f>YEAR(N24)</f>
        <v>2023</v>
      </c>
      <c r="M24" s="17">
        <v>33033518</v>
      </c>
      <c r="N24" s="30">
        <v>45261</v>
      </c>
      <c r="O24" s="17" t="str">
        <f>"S7138270"</f>
        <v>S7138270</v>
      </c>
      <c r="P24" s="4" t="str">
        <f>"92B8E51B"</f>
        <v>92B8E51B</v>
      </c>
      <c r="Q24" s="4" t="s">
        <v>55</v>
      </c>
      <c r="R24" s="4" t="str">
        <f>"CW0080-SGD"</f>
        <v>CW0080-SGD</v>
      </c>
      <c r="S24" s="4" t="str">
        <f>"WOODLANDSHEALTH PTE. LTD."</f>
        <v>WOODLANDSHEALTH PTE. LTD.</v>
      </c>
      <c r="T24" s="3" t="str">
        <f>"8454006459"</f>
        <v>8454006459</v>
      </c>
      <c r="U24" s="3" t="str">
        <f>"947354"</f>
        <v>947354</v>
      </c>
      <c r="V24" s="36">
        <v>45260</v>
      </c>
      <c r="W24" s="36">
        <v>45261</v>
      </c>
      <c r="X24" s="37">
        <f>(N24-V24)</f>
        <v>1</v>
      </c>
      <c r="Y24" s="37" t="str">
        <f>"MS7NQ-00300GLP"</f>
        <v>MS7NQ-00300GLP</v>
      </c>
      <c r="Z24" s="4" t="str">
        <f>"MS SQLSVRSTDCORE SNGL LICSAPK MVL 2LIC CORELIC"</f>
        <v>MS SQLSVRSTDCORE SNGL LICSAPK MVL 2LIC CORELIC</v>
      </c>
      <c r="AA24" s="4" t="str">
        <f>"WENDY KUM CHIOU SZE"</f>
        <v>WENDY KUM CHIOU SZE</v>
      </c>
      <c r="AB24" s="51">
        <v>4</v>
      </c>
      <c r="AC24" s="37" t="str">
        <f>"LEE YOONG CHEE"</f>
        <v>LEE YOONG CHEE</v>
      </c>
      <c r="AD24" s="51">
        <f>IFERROR(AE24/AB24,0)</f>
        <v>6131.15</v>
      </c>
      <c r="AE24" s="29">
        <v>24524.6</v>
      </c>
      <c r="AF24" s="29" t="str">
        <f>"-"</f>
        <v>-</v>
      </c>
      <c r="AG24" s="58">
        <v>24524.6</v>
      </c>
      <c r="AH24" s="54" t="s">
        <v>70</v>
      </c>
      <c r="AI24" s="41" t="str">
        <f>"LEE YOONG CHEE_x000D_WOODLANDSHEALTH PTE. LTD. 300A WOODLANDS AVE 1  SINGAPORE 739071_x000D_LEE YOONG CHEE_x000D_TEL: 91805979_x000D_FAX: _x000D_EMAIL: LEE.YOONG.CHEE1@SYNAPXE.SG"</f>
        <v>LEE YOONG CHEE_x000D_WOODLANDSHEALTH PTE. LTD. 300A WOODLANDS AVE 1  SINGAPORE 739071_x000D_LEE YOONG CHEE_x000D_TEL: 91805979_x000D_FAX: _x000D_EMAIL: LEE.YOONG.CHEE1@SYNAPXE.SG</v>
      </c>
      <c r="AJ24" s="52" t="s">
        <v>55</v>
      </c>
      <c r="AK24" s="5" t="s">
        <v>71</v>
      </c>
      <c r="AL24" s="4" t="str">
        <f>"MS7NQ-00300GLP"</f>
        <v>MS7NQ-00300GLP</v>
      </c>
      <c r="AM24" s="4" t="str">
        <f>"MS SQLSVRSTDCORE SNGL LICSAPK MVL 2LIC CORELIC"</f>
        <v>MS SQLSVRSTDCORE SNGL LICSAPK MVL 2LIC CORELIC</v>
      </c>
      <c r="AN24" s="53" t="s">
        <v>173</v>
      </c>
      <c r="AO24" s="4" t="s">
        <v>174</v>
      </c>
      <c r="AP24" s="17" t="s">
        <v>172</v>
      </c>
      <c r="AQ24" s="17" t="str">
        <f>"-"</f>
        <v>-</v>
      </c>
    </row>
    <row r="25" spans="1:52" hidden="1">
      <c r="B25" s="1" t="str">
        <f>IF(K25="","Hide","Show")</f>
        <v>Hide</v>
      </c>
      <c r="C25" s="4" t="s">
        <v>46</v>
      </c>
      <c r="E25" s="9" t="str">
        <f>""</f>
        <v/>
      </c>
      <c r="K25" s="17" t="str">
        <f>""</f>
        <v/>
      </c>
      <c r="L25" s="30" t="str">
        <f>""</f>
        <v/>
      </c>
      <c r="M25" s="5"/>
      <c r="N25" s="30"/>
      <c r="O25" s="4" t="str">
        <f>""</f>
        <v/>
      </c>
      <c r="P25" s="4"/>
      <c r="Q25" s="4" t="str">
        <f>""</f>
        <v/>
      </c>
      <c r="R25" s="4" t="str">
        <f>""</f>
        <v/>
      </c>
      <c r="S25" s="4" t="str">
        <f>""</f>
        <v/>
      </c>
      <c r="T25" s="3" t="str">
        <f>""</f>
        <v/>
      </c>
      <c r="V25" s="3" t="s">
        <v>55</v>
      </c>
      <c r="W25" s="5"/>
      <c r="X25" s="5"/>
      <c r="Y25" s="5" t="str">
        <f>""</f>
        <v/>
      </c>
      <c r="Z25" s="4" t="str">
        <f>""</f>
        <v/>
      </c>
      <c r="AA25" s="4" t="str">
        <f>""</f>
        <v/>
      </c>
      <c r="AB25" s="4" t="str">
        <f>""</f>
        <v/>
      </c>
      <c r="AC25" s="15" t="str">
        <f>""</f>
        <v/>
      </c>
      <c r="AD25" s="4">
        <f>IFERROR(AE25/AB25,0)</f>
        <v>0</v>
      </c>
      <c r="AE25" s="29" t="str">
        <f>""</f>
        <v/>
      </c>
      <c r="AF25" s="29"/>
      <c r="AG25" s="29"/>
      <c r="AH25" s="29"/>
      <c r="AI25" s="14" t="str">
        <f>""</f>
        <v/>
      </c>
      <c r="AJ25" s="14" t="str">
        <f>""</f>
        <v/>
      </c>
      <c r="AK25" s="5" t="str">
        <f>""</f>
        <v/>
      </c>
    </row>
    <row r="26" spans="1:52" hidden="1">
      <c r="B26" s="1" t="str">
        <f>IF(K26="","Hide","Show")</f>
        <v>Hide</v>
      </c>
      <c r="C26" s="4" t="s">
        <v>47</v>
      </c>
      <c r="E26" s="9" t="str">
        <f>""</f>
        <v/>
      </c>
      <c r="K26" s="17" t="str">
        <f>""</f>
        <v/>
      </c>
      <c r="L26" s="30" t="str">
        <f>""</f>
        <v/>
      </c>
      <c r="M26" s="5"/>
      <c r="N26" s="30"/>
      <c r="O26" s="4" t="str">
        <f>""</f>
        <v/>
      </c>
      <c r="P26" s="4"/>
      <c r="Q26" s="4" t="str">
        <f>""</f>
        <v/>
      </c>
      <c r="R26" s="4" t="str">
        <f>""</f>
        <v/>
      </c>
      <c r="S26" s="4" t="str">
        <f>""</f>
        <v/>
      </c>
      <c r="T26" s="3" t="str">
        <f>""</f>
        <v/>
      </c>
      <c r="V26" s="3" t="s">
        <v>55</v>
      </c>
      <c r="W26" s="5"/>
      <c r="X26" s="5"/>
      <c r="Y26" s="5" t="str">
        <f>""</f>
        <v/>
      </c>
      <c r="Z26" s="4" t="str">
        <f>""</f>
        <v/>
      </c>
      <c r="AA26" s="4" t="str">
        <f>""</f>
        <v/>
      </c>
      <c r="AB26" s="4" t="str">
        <f>""</f>
        <v/>
      </c>
      <c r="AC26" s="15" t="str">
        <f>""</f>
        <v/>
      </c>
      <c r="AD26" s="4">
        <f>IFERROR(AE26/AB26,0)</f>
        <v>0</v>
      </c>
      <c r="AE26" s="29" t="str">
        <f>""</f>
        <v/>
      </c>
      <c r="AF26" s="29"/>
      <c r="AG26" s="29"/>
      <c r="AH26" s="29"/>
      <c r="AI26" s="14"/>
      <c r="AJ26" s="14" t="str">
        <f>""</f>
        <v/>
      </c>
      <c r="AK26" s="5" t="str">
        <f>""</f>
        <v/>
      </c>
    </row>
    <row r="27" spans="1:52">
      <c r="AE27" s="29"/>
      <c r="AF27" s="29"/>
      <c r="AG27" s="29"/>
      <c r="AH27" s="29"/>
      <c r="AK27" s="5"/>
    </row>
    <row r="28" spans="1:52">
      <c r="AV28" s="12"/>
    </row>
    <row r="29" spans="1:52">
      <c r="AW29" s="12"/>
    </row>
    <row r="30" spans="1:52">
      <c r="AX30" s="12"/>
    </row>
    <row r="31" spans="1:52">
      <c r="AY31" s="12"/>
    </row>
    <row r="32" spans="1:52">
      <c r="AZ32" s="12"/>
    </row>
    <row r="33" spans="53:54">
      <c r="BA33" s="12"/>
    </row>
    <row r="34" spans="53:54">
      <c r="BB34" s="12"/>
    </row>
  </sheetData>
  <sortState xmlns:xlrd2="http://schemas.microsoft.com/office/spreadsheetml/2017/richdata2" ref="A24:AX24">
    <sortCondition ref="M24"/>
  </sortState>
  <mergeCells count="1">
    <mergeCell ref="K21:AR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56" t="s">
        <v>83</v>
      </c>
      <c r="B1" s="56" t="s">
        <v>1</v>
      </c>
      <c r="C1" s="56" t="s">
        <v>2</v>
      </c>
      <c r="D1" s="56" t="s">
        <v>3</v>
      </c>
    </row>
    <row r="2" spans="1:5">
      <c r="B2" s="56" t="s">
        <v>18</v>
      </c>
      <c r="C2" s="56" t="s">
        <v>4</v>
      </c>
    </row>
    <row r="3" spans="1:5">
      <c r="A3" s="56" t="s">
        <v>0</v>
      </c>
      <c r="B3" s="56" t="s">
        <v>5</v>
      </c>
      <c r="C3" s="56" t="s">
        <v>170</v>
      </c>
    </row>
    <row r="4" spans="1:5">
      <c r="A4" s="56" t="s">
        <v>0</v>
      </c>
      <c r="B4" s="56" t="s">
        <v>6</v>
      </c>
      <c r="C4" s="56" t="s">
        <v>171</v>
      </c>
    </row>
    <row r="5" spans="1:5">
      <c r="A5" s="56" t="s">
        <v>0</v>
      </c>
      <c r="B5" s="56" t="s">
        <v>25</v>
      </c>
      <c r="C5" s="56" t="s">
        <v>73</v>
      </c>
      <c r="D5" s="56" t="s">
        <v>74</v>
      </c>
      <c r="E5" s="56" t="s">
        <v>42</v>
      </c>
    </row>
    <row r="8" spans="1:5">
      <c r="A8" s="56" t="s">
        <v>8</v>
      </c>
      <c r="C8" s="56" t="s">
        <v>75</v>
      </c>
    </row>
    <row r="9" spans="1:5">
      <c r="A9" s="56" t="s">
        <v>9</v>
      </c>
      <c r="C9" s="56" t="s">
        <v>76</v>
      </c>
    </row>
    <row r="10" spans="1:5">
      <c r="B10" s="56" t="s">
        <v>39</v>
      </c>
      <c r="C10" s="56" t="s">
        <v>77</v>
      </c>
    </row>
    <row r="11" spans="1:5">
      <c r="B11" s="56" t="s">
        <v>37</v>
      </c>
      <c r="C11" s="56" t="s">
        <v>77</v>
      </c>
    </row>
    <row r="12" spans="1:5">
      <c r="B12" s="56" t="s">
        <v>40</v>
      </c>
      <c r="C12" s="56" t="s">
        <v>78</v>
      </c>
    </row>
    <row r="13" spans="1:5">
      <c r="B13" s="56" t="s">
        <v>41</v>
      </c>
      <c r="C13" s="56" t="s">
        <v>79</v>
      </c>
      <c r="D13" s="56" t="s">
        <v>80</v>
      </c>
    </row>
    <row r="14" spans="1:5">
      <c r="D14" s="56" t="s">
        <v>81</v>
      </c>
    </row>
    <row r="15" spans="1:5">
      <c r="D15" s="56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56" t="s">
        <v>83</v>
      </c>
      <c r="B1" s="56" t="s">
        <v>1</v>
      </c>
      <c r="C1" s="56" t="s">
        <v>2</v>
      </c>
      <c r="D1" s="56" t="s">
        <v>3</v>
      </c>
    </row>
    <row r="2" spans="1:5">
      <c r="B2" s="56" t="s">
        <v>18</v>
      </c>
      <c r="C2" s="56" t="s">
        <v>4</v>
      </c>
    </row>
    <row r="3" spans="1:5">
      <c r="A3" s="56" t="s">
        <v>0</v>
      </c>
      <c r="B3" s="56" t="s">
        <v>5</v>
      </c>
      <c r="C3" s="56" t="s">
        <v>170</v>
      </c>
    </row>
    <row r="4" spans="1:5">
      <c r="A4" s="56" t="s">
        <v>0</v>
      </c>
      <c r="B4" s="56" t="s">
        <v>6</v>
      </c>
      <c r="C4" s="56" t="s">
        <v>171</v>
      </c>
    </row>
    <row r="5" spans="1:5">
      <c r="A5" s="56" t="s">
        <v>0</v>
      </c>
      <c r="B5" s="56" t="s">
        <v>25</v>
      </c>
      <c r="C5" s="56" t="s">
        <v>73</v>
      </c>
      <c r="D5" s="56" t="s">
        <v>74</v>
      </c>
      <c r="E5" s="56" t="s">
        <v>42</v>
      </c>
    </row>
    <row r="8" spans="1:5">
      <c r="A8" s="56" t="s">
        <v>8</v>
      </c>
      <c r="C8" s="56" t="s">
        <v>75</v>
      </c>
    </row>
    <row r="9" spans="1:5">
      <c r="A9" s="56" t="s">
        <v>9</v>
      </c>
      <c r="C9" s="56" t="s">
        <v>76</v>
      </c>
    </row>
    <row r="10" spans="1:5">
      <c r="B10" s="56" t="s">
        <v>39</v>
      </c>
      <c r="C10" s="56" t="s">
        <v>77</v>
      </c>
    </row>
    <row r="11" spans="1:5">
      <c r="B11" s="56" t="s">
        <v>37</v>
      </c>
      <c r="C11" s="56" t="s">
        <v>77</v>
      </c>
    </row>
    <row r="12" spans="1:5">
      <c r="B12" s="56" t="s">
        <v>40</v>
      </c>
      <c r="C12" s="56" t="s">
        <v>78</v>
      </c>
    </row>
    <row r="13" spans="1:5">
      <c r="B13" s="56" t="s">
        <v>41</v>
      </c>
      <c r="C13" s="56" t="s">
        <v>79</v>
      </c>
      <c r="D13" s="56" t="s">
        <v>80</v>
      </c>
    </row>
    <row r="14" spans="1:5">
      <c r="D14" s="56" t="s">
        <v>81</v>
      </c>
    </row>
    <row r="15" spans="1:5">
      <c r="D15" s="56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56" t="s">
        <v>159</v>
      </c>
      <c r="B1" s="56" t="s">
        <v>43</v>
      </c>
      <c r="C1" s="56" t="s">
        <v>7</v>
      </c>
      <c r="D1" s="56" t="s">
        <v>7</v>
      </c>
      <c r="E1" s="56" t="s">
        <v>7</v>
      </c>
      <c r="F1" s="56" t="s">
        <v>7</v>
      </c>
      <c r="G1" s="56" t="s">
        <v>7</v>
      </c>
      <c r="H1" s="56" t="s">
        <v>7</v>
      </c>
      <c r="I1" s="56" t="s">
        <v>7</v>
      </c>
      <c r="J1" s="56" t="s">
        <v>48</v>
      </c>
      <c r="K1" s="56" t="s">
        <v>17</v>
      </c>
      <c r="L1" s="56" t="s">
        <v>17</v>
      </c>
      <c r="O1" s="56" t="s">
        <v>17</v>
      </c>
      <c r="Q1" s="56" t="s">
        <v>17</v>
      </c>
      <c r="R1" s="56" t="s">
        <v>17</v>
      </c>
      <c r="S1" s="56" t="s">
        <v>17</v>
      </c>
      <c r="T1" s="56" t="s">
        <v>17</v>
      </c>
      <c r="V1" s="56" t="s">
        <v>17</v>
      </c>
      <c r="Y1" s="56" t="s">
        <v>7</v>
      </c>
      <c r="Z1" s="56" t="s">
        <v>7</v>
      </c>
      <c r="AA1" s="56" t="s">
        <v>17</v>
      </c>
      <c r="AB1" s="56" t="s">
        <v>17</v>
      </c>
      <c r="AC1" s="56" t="s">
        <v>17</v>
      </c>
      <c r="AJ1" s="56" t="s">
        <v>17</v>
      </c>
      <c r="AK1" s="56" t="s">
        <v>17</v>
      </c>
      <c r="AR1" s="56" t="s">
        <v>7</v>
      </c>
      <c r="AS1" s="56" t="s">
        <v>7</v>
      </c>
      <c r="AT1" s="56" t="s">
        <v>7</v>
      </c>
    </row>
    <row r="2" spans="1:46">
      <c r="A2" s="56" t="s">
        <v>7</v>
      </c>
      <c r="D2" s="56" t="s">
        <v>18</v>
      </c>
      <c r="E2" s="56" t="s">
        <v>84</v>
      </c>
    </row>
    <row r="3" spans="1:46">
      <c r="A3" s="56" t="s">
        <v>7</v>
      </c>
      <c r="D3" s="56" t="s">
        <v>21</v>
      </c>
      <c r="E3" s="56" t="s">
        <v>19</v>
      </c>
      <c r="F3" s="56" t="s">
        <v>20</v>
      </c>
      <c r="G3" s="56" t="s">
        <v>22</v>
      </c>
      <c r="H3" s="56" t="s">
        <v>44</v>
      </c>
      <c r="I3" s="56" t="s">
        <v>23</v>
      </c>
    </row>
    <row r="4" spans="1:46">
      <c r="A4" s="56" t="s">
        <v>7</v>
      </c>
      <c r="C4" s="56" t="s">
        <v>11</v>
      </c>
      <c r="D4" s="56" t="s">
        <v>85</v>
      </c>
      <c r="E4" s="56" t="s">
        <v>86</v>
      </c>
      <c r="F4" s="56" t="s">
        <v>72</v>
      </c>
      <c r="G4" s="56" t="s">
        <v>24</v>
      </c>
      <c r="H4" s="56" t="s">
        <v>87</v>
      </c>
    </row>
    <row r="5" spans="1:46">
      <c r="A5" s="56" t="s">
        <v>7</v>
      </c>
      <c r="C5" s="56" t="s">
        <v>10</v>
      </c>
      <c r="D5" s="56" t="s">
        <v>88</v>
      </c>
      <c r="E5" s="56" t="s">
        <v>89</v>
      </c>
      <c r="F5" s="56" t="s">
        <v>72</v>
      </c>
      <c r="G5" s="56" t="s">
        <v>24</v>
      </c>
      <c r="H5" s="56" t="s">
        <v>87</v>
      </c>
      <c r="I5" s="56" t="s">
        <v>90</v>
      </c>
    </row>
    <row r="6" spans="1:46">
      <c r="A6" s="56" t="s">
        <v>7</v>
      </c>
      <c r="C6" s="56" t="s">
        <v>38</v>
      </c>
      <c r="D6" s="56" t="s">
        <v>91</v>
      </c>
      <c r="E6" s="56" t="s">
        <v>92</v>
      </c>
      <c r="F6" s="56" t="s">
        <v>72</v>
      </c>
      <c r="G6" s="56" t="s">
        <v>24</v>
      </c>
      <c r="H6" s="56" t="s">
        <v>87</v>
      </c>
      <c r="I6" s="56" t="s">
        <v>93</v>
      </c>
    </row>
    <row r="7" spans="1:46">
      <c r="A7" s="56" t="s">
        <v>7</v>
      </c>
    </row>
    <row r="8" spans="1:46">
      <c r="A8" s="56" t="s">
        <v>7</v>
      </c>
    </row>
    <row r="9" spans="1:46">
      <c r="A9" s="56" t="s">
        <v>7</v>
      </c>
    </row>
    <row r="10" spans="1:46">
      <c r="A10" s="56" t="s">
        <v>7</v>
      </c>
    </row>
    <row r="11" spans="1:46">
      <c r="A11" s="56" t="s">
        <v>7</v>
      </c>
      <c r="C11" s="56" t="s">
        <v>26</v>
      </c>
      <c r="E11" s="56" t="s">
        <v>94</v>
      </c>
    </row>
    <row r="12" spans="1:46">
      <c r="A12" s="56" t="s">
        <v>7</v>
      </c>
      <c r="C12" s="56" t="s">
        <v>27</v>
      </c>
      <c r="E12" s="56" t="s">
        <v>95</v>
      </c>
    </row>
    <row r="13" spans="1:46">
      <c r="A13" s="56" t="s">
        <v>7</v>
      </c>
      <c r="C13" s="56" t="s">
        <v>39</v>
      </c>
      <c r="E13" s="56" t="s">
        <v>96</v>
      </c>
    </row>
    <row r="14" spans="1:46">
      <c r="A14" s="56" t="s">
        <v>7</v>
      </c>
      <c r="C14" s="56" t="s">
        <v>37</v>
      </c>
      <c r="E14" s="56" t="s">
        <v>97</v>
      </c>
    </row>
    <row r="15" spans="1:46">
      <c r="A15" s="56" t="s">
        <v>7</v>
      </c>
      <c r="C15" s="56" t="s">
        <v>40</v>
      </c>
      <c r="E15" s="56" t="s">
        <v>98</v>
      </c>
    </row>
    <row r="16" spans="1:46">
      <c r="A16" s="56" t="s">
        <v>7</v>
      </c>
      <c r="C16" s="56" t="s">
        <v>41</v>
      </c>
      <c r="E16" s="56" t="s">
        <v>99</v>
      </c>
    </row>
    <row r="17" spans="1:43">
      <c r="A17" s="56" t="s">
        <v>7</v>
      </c>
    </row>
    <row r="18" spans="1:43">
      <c r="A18" s="56" t="s">
        <v>7</v>
      </c>
    </row>
    <row r="21" spans="1:43">
      <c r="K21" s="56" t="s">
        <v>49</v>
      </c>
    </row>
    <row r="23" spans="1:43">
      <c r="E23" s="56" t="s">
        <v>28</v>
      </c>
      <c r="K23" s="56" t="s">
        <v>52</v>
      </c>
      <c r="L23" s="56" t="s">
        <v>53</v>
      </c>
      <c r="M23" s="56" t="s">
        <v>14</v>
      </c>
      <c r="N23" s="56" t="s">
        <v>15</v>
      </c>
      <c r="O23" s="56" t="s">
        <v>29</v>
      </c>
      <c r="P23" s="56" t="s">
        <v>32</v>
      </c>
      <c r="Q23" s="56" t="s">
        <v>54</v>
      </c>
      <c r="R23" s="56" t="s">
        <v>30</v>
      </c>
      <c r="S23" s="56" t="s">
        <v>36</v>
      </c>
      <c r="T23" s="56" t="s">
        <v>33</v>
      </c>
      <c r="U23" s="56" t="s">
        <v>16</v>
      </c>
      <c r="V23" s="56" t="s">
        <v>16</v>
      </c>
      <c r="W23" s="56" t="s">
        <v>56</v>
      </c>
      <c r="X23" s="56" t="s">
        <v>57</v>
      </c>
      <c r="Y23" s="56" t="s">
        <v>34</v>
      </c>
      <c r="Z23" s="56" t="s">
        <v>12</v>
      </c>
      <c r="AA23" s="56" t="s">
        <v>31</v>
      </c>
      <c r="AB23" s="56" t="s">
        <v>13</v>
      </c>
      <c r="AC23" s="56" t="s">
        <v>35</v>
      </c>
      <c r="AD23" s="56" t="s">
        <v>50</v>
      </c>
      <c r="AE23" s="56" t="s">
        <v>51</v>
      </c>
      <c r="AF23" s="56" t="s">
        <v>58</v>
      </c>
      <c r="AG23" s="56" t="s">
        <v>59</v>
      </c>
      <c r="AH23" s="56" t="s">
        <v>60</v>
      </c>
      <c r="AI23" s="56" t="s">
        <v>61</v>
      </c>
      <c r="AJ23" s="56" t="s">
        <v>62</v>
      </c>
      <c r="AK23" s="56" t="s">
        <v>63</v>
      </c>
      <c r="AL23" s="56" t="s">
        <v>64</v>
      </c>
      <c r="AM23" s="56" t="s">
        <v>65</v>
      </c>
      <c r="AN23" s="56" t="s">
        <v>66</v>
      </c>
      <c r="AO23" s="56" t="s">
        <v>67</v>
      </c>
      <c r="AP23" s="56" t="s">
        <v>68</v>
      </c>
      <c r="AQ23" s="56" t="s">
        <v>69</v>
      </c>
    </row>
    <row r="24" spans="1:43">
      <c r="B24" s="56" t="s">
        <v>100</v>
      </c>
      <c r="C24" s="56" t="s">
        <v>45</v>
      </c>
      <c r="E24" s="56" t="s">
        <v>101</v>
      </c>
      <c r="K24" s="56" t="s">
        <v>102</v>
      </c>
      <c r="L24" s="56" t="s">
        <v>103</v>
      </c>
      <c r="M24" s="56" t="s">
        <v>104</v>
      </c>
      <c r="N24" s="56" t="s">
        <v>105</v>
      </c>
      <c r="O24" s="56" t="s">
        <v>106</v>
      </c>
      <c r="P24" s="56" t="s">
        <v>107</v>
      </c>
      <c r="Q24" s="56" t="s">
        <v>55</v>
      </c>
      <c r="R24" s="56" t="s">
        <v>108</v>
      </c>
      <c r="S24" s="56" t="s">
        <v>109</v>
      </c>
      <c r="T24" s="56" t="s">
        <v>110</v>
      </c>
      <c r="U24" s="56" t="s">
        <v>164</v>
      </c>
      <c r="V24" s="56" t="s">
        <v>111</v>
      </c>
      <c r="W24" s="56" t="s">
        <v>112</v>
      </c>
      <c r="X24" s="56" t="s">
        <v>165</v>
      </c>
      <c r="Y24" s="56" t="s">
        <v>113</v>
      </c>
      <c r="Z24" s="56" t="s">
        <v>114</v>
      </c>
      <c r="AA24" s="56" t="s">
        <v>115</v>
      </c>
      <c r="AB24" s="56" t="s">
        <v>116</v>
      </c>
      <c r="AC24" s="56" t="s">
        <v>117</v>
      </c>
      <c r="AD24" s="56" t="s">
        <v>166</v>
      </c>
      <c r="AE24" s="56" t="s">
        <v>118</v>
      </c>
      <c r="AF24" s="56" t="s">
        <v>119</v>
      </c>
      <c r="AG24" s="56" t="s">
        <v>118</v>
      </c>
      <c r="AH24" s="56" t="s">
        <v>70</v>
      </c>
      <c r="AI24" s="56" t="s">
        <v>120</v>
      </c>
      <c r="AJ24" s="56" t="s">
        <v>55</v>
      </c>
      <c r="AK24" s="56" t="s">
        <v>71</v>
      </c>
      <c r="AL24" s="56" t="s">
        <v>113</v>
      </c>
      <c r="AM24" s="56" t="s">
        <v>114</v>
      </c>
      <c r="AN24" s="56" t="s">
        <v>121</v>
      </c>
      <c r="AO24" s="56" t="s">
        <v>122</v>
      </c>
      <c r="AP24" s="56" t="s">
        <v>123</v>
      </c>
      <c r="AQ24" s="56" t="s">
        <v>124</v>
      </c>
    </row>
    <row r="25" spans="1:43">
      <c r="B25" s="56" t="s">
        <v>125</v>
      </c>
      <c r="C25" s="56" t="s">
        <v>46</v>
      </c>
      <c r="E25" s="56" t="s">
        <v>126</v>
      </c>
      <c r="K25" s="56" t="s">
        <v>127</v>
      </c>
      <c r="L25" s="56" t="s">
        <v>128</v>
      </c>
      <c r="O25" s="56" t="s">
        <v>129</v>
      </c>
      <c r="Q25" s="56" t="s">
        <v>130</v>
      </c>
      <c r="R25" s="56" t="s">
        <v>131</v>
      </c>
      <c r="S25" s="56" t="s">
        <v>132</v>
      </c>
      <c r="T25" s="56" t="s">
        <v>133</v>
      </c>
      <c r="V25" s="56" t="s">
        <v>55</v>
      </c>
      <c r="Y25" s="56" t="s">
        <v>132</v>
      </c>
      <c r="Z25" s="56" t="s">
        <v>134</v>
      </c>
      <c r="AA25" s="56" t="s">
        <v>135</v>
      </c>
      <c r="AB25" s="56" t="s">
        <v>136</v>
      </c>
      <c r="AC25" s="56" t="s">
        <v>137</v>
      </c>
      <c r="AD25" s="56" t="s">
        <v>167</v>
      </c>
      <c r="AE25" s="56" t="s">
        <v>138</v>
      </c>
      <c r="AI25" s="56" t="s">
        <v>139</v>
      </c>
      <c r="AJ25" s="56" t="s">
        <v>140</v>
      </c>
      <c r="AK25" s="56" t="s">
        <v>141</v>
      </c>
    </row>
    <row r="26" spans="1:43">
      <c r="B26" s="56" t="s">
        <v>142</v>
      </c>
      <c r="C26" s="56" t="s">
        <v>47</v>
      </c>
      <c r="E26" s="56" t="s">
        <v>143</v>
      </c>
      <c r="K26" s="56" t="s">
        <v>144</v>
      </c>
      <c r="L26" s="56" t="s">
        <v>145</v>
      </c>
      <c r="O26" s="56" t="s">
        <v>146</v>
      </c>
      <c r="Q26" s="56" t="s">
        <v>147</v>
      </c>
      <c r="R26" s="56" t="s">
        <v>148</v>
      </c>
      <c r="S26" s="56" t="s">
        <v>149</v>
      </c>
      <c r="T26" s="56" t="s">
        <v>150</v>
      </c>
      <c r="V26" s="56" t="s">
        <v>55</v>
      </c>
      <c r="Y26" s="56" t="s">
        <v>149</v>
      </c>
      <c r="Z26" s="56" t="s">
        <v>151</v>
      </c>
      <c r="AA26" s="56" t="s">
        <v>152</v>
      </c>
      <c r="AB26" s="56" t="s">
        <v>153</v>
      </c>
      <c r="AC26" s="56" t="s">
        <v>154</v>
      </c>
      <c r="AD26" s="56" t="s">
        <v>168</v>
      </c>
      <c r="AE26" s="56" t="s">
        <v>155</v>
      </c>
      <c r="AJ26" s="56" t="s">
        <v>156</v>
      </c>
      <c r="AK26" s="56" t="s">
        <v>157</v>
      </c>
    </row>
    <row r="28" spans="1:43">
      <c r="AD28" s="56" t="s">
        <v>158</v>
      </c>
      <c r="AE28" s="56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56" t="s">
        <v>159</v>
      </c>
      <c r="B1" s="56" t="s">
        <v>43</v>
      </c>
      <c r="C1" s="56" t="s">
        <v>7</v>
      </c>
      <c r="D1" s="56" t="s">
        <v>7</v>
      </c>
      <c r="E1" s="56" t="s">
        <v>7</v>
      </c>
      <c r="F1" s="56" t="s">
        <v>7</v>
      </c>
      <c r="G1" s="56" t="s">
        <v>7</v>
      </c>
      <c r="H1" s="56" t="s">
        <v>7</v>
      </c>
      <c r="I1" s="56" t="s">
        <v>7</v>
      </c>
      <c r="J1" s="56" t="s">
        <v>48</v>
      </c>
      <c r="K1" s="56" t="s">
        <v>17</v>
      </c>
      <c r="L1" s="56" t="s">
        <v>17</v>
      </c>
      <c r="O1" s="56" t="s">
        <v>17</v>
      </c>
      <c r="Q1" s="56" t="s">
        <v>17</v>
      </c>
      <c r="R1" s="56" t="s">
        <v>17</v>
      </c>
      <c r="S1" s="56" t="s">
        <v>17</v>
      </c>
      <c r="T1" s="56" t="s">
        <v>17</v>
      </c>
      <c r="V1" s="56" t="s">
        <v>17</v>
      </c>
      <c r="Y1" s="56" t="s">
        <v>7</v>
      </c>
      <c r="Z1" s="56" t="s">
        <v>7</v>
      </c>
      <c r="AA1" s="56" t="s">
        <v>17</v>
      </c>
      <c r="AB1" s="56" t="s">
        <v>17</v>
      </c>
      <c r="AC1" s="56" t="s">
        <v>17</v>
      </c>
      <c r="AJ1" s="56" t="s">
        <v>17</v>
      </c>
      <c r="AK1" s="56" t="s">
        <v>17</v>
      </c>
      <c r="AR1" s="56" t="s">
        <v>7</v>
      </c>
      <c r="AS1" s="56" t="s">
        <v>7</v>
      </c>
      <c r="AT1" s="56" t="s">
        <v>7</v>
      </c>
    </row>
    <row r="2" spans="1:46">
      <c r="A2" s="56" t="s">
        <v>7</v>
      </c>
      <c r="D2" s="56" t="s">
        <v>18</v>
      </c>
      <c r="E2" s="56" t="s">
        <v>84</v>
      </c>
    </row>
    <row r="3" spans="1:46">
      <c r="A3" s="56" t="s">
        <v>7</v>
      </c>
      <c r="D3" s="56" t="s">
        <v>21</v>
      </c>
      <c r="E3" s="56" t="s">
        <v>19</v>
      </c>
      <c r="F3" s="56" t="s">
        <v>20</v>
      </c>
      <c r="G3" s="56" t="s">
        <v>22</v>
      </c>
      <c r="H3" s="56" t="s">
        <v>44</v>
      </c>
      <c r="I3" s="56" t="s">
        <v>23</v>
      </c>
    </row>
    <row r="4" spans="1:46">
      <c r="A4" s="56" t="s">
        <v>7</v>
      </c>
      <c r="C4" s="56" t="s">
        <v>11</v>
      </c>
      <c r="D4" s="56" t="s">
        <v>85</v>
      </c>
      <c r="E4" s="56" t="s">
        <v>86</v>
      </c>
      <c r="F4" s="56" t="s">
        <v>72</v>
      </c>
      <c r="G4" s="56" t="s">
        <v>24</v>
      </c>
      <c r="H4" s="56" t="s">
        <v>87</v>
      </c>
    </row>
    <row r="5" spans="1:46">
      <c r="A5" s="56" t="s">
        <v>7</v>
      </c>
      <c r="C5" s="56" t="s">
        <v>10</v>
      </c>
      <c r="D5" s="56" t="s">
        <v>88</v>
      </c>
      <c r="E5" s="56" t="s">
        <v>89</v>
      </c>
      <c r="F5" s="56" t="s">
        <v>72</v>
      </c>
      <c r="G5" s="56" t="s">
        <v>24</v>
      </c>
      <c r="H5" s="56" t="s">
        <v>87</v>
      </c>
      <c r="I5" s="56" t="s">
        <v>90</v>
      </c>
    </row>
    <row r="6" spans="1:46">
      <c r="A6" s="56" t="s">
        <v>7</v>
      </c>
      <c r="C6" s="56" t="s">
        <v>38</v>
      </c>
      <c r="D6" s="56" t="s">
        <v>91</v>
      </c>
      <c r="E6" s="56" t="s">
        <v>92</v>
      </c>
      <c r="F6" s="56" t="s">
        <v>72</v>
      </c>
      <c r="G6" s="56" t="s">
        <v>24</v>
      </c>
      <c r="H6" s="56" t="s">
        <v>87</v>
      </c>
      <c r="I6" s="56" t="s">
        <v>93</v>
      </c>
    </row>
    <row r="7" spans="1:46">
      <c r="A7" s="56" t="s">
        <v>7</v>
      </c>
    </row>
    <row r="8" spans="1:46">
      <c r="A8" s="56" t="s">
        <v>7</v>
      </c>
    </row>
    <row r="9" spans="1:46">
      <c r="A9" s="56" t="s">
        <v>7</v>
      </c>
    </row>
    <row r="10" spans="1:46">
      <c r="A10" s="56" t="s">
        <v>7</v>
      </c>
    </row>
    <row r="11" spans="1:46">
      <c r="A11" s="56" t="s">
        <v>7</v>
      </c>
      <c r="C11" s="56" t="s">
        <v>26</v>
      </c>
      <c r="E11" s="56" t="s">
        <v>94</v>
      </c>
    </row>
    <row r="12" spans="1:46">
      <c r="A12" s="56" t="s">
        <v>7</v>
      </c>
      <c r="C12" s="56" t="s">
        <v>27</v>
      </c>
      <c r="E12" s="56" t="s">
        <v>95</v>
      </c>
    </row>
    <row r="13" spans="1:46">
      <c r="A13" s="56" t="s">
        <v>7</v>
      </c>
      <c r="C13" s="56" t="s">
        <v>39</v>
      </c>
      <c r="E13" s="56" t="s">
        <v>96</v>
      </c>
    </row>
    <row r="14" spans="1:46">
      <c r="A14" s="56" t="s">
        <v>7</v>
      </c>
      <c r="C14" s="56" t="s">
        <v>37</v>
      </c>
      <c r="E14" s="56" t="s">
        <v>97</v>
      </c>
    </row>
    <row r="15" spans="1:46">
      <c r="A15" s="56" t="s">
        <v>7</v>
      </c>
      <c r="C15" s="56" t="s">
        <v>40</v>
      </c>
      <c r="E15" s="56" t="s">
        <v>98</v>
      </c>
    </row>
    <row r="16" spans="1:46">
      <c r="A16" s="56" t="s">
        <v>7</v>
      </c>
      <c r="C16" s="56" t="s">
        <v>41</v>
      </c>
      <c r="E16" s="56" t="s">
        <v>99</v>
      </c>
    </row>
    <row r="17" spans="1:43">
      <c r="A17" s="56" t="s">
        <v>7</v>
      </c>
    </row>
    <row r="18" spans="1:43">
      <c r="A18" s="56" t="s">
        <v>7</v>
      </c>
    </row>
    <row r="21" spans="1:43">
      <c r="K21" s="56" t="s">
        <v>49</v>
      </c>
    </row>
    <row r="23" spans="1:43">
      <c r="E23" s="56" t="s">
        <v>28</v>
      </c>
      <c r="K23" s="56" t="s">
        <v>52</v>
      </c>
      <c r="L23" s="56" t="s">
        <v>53</v>
      </c>
      <c r="M23" s="56" t="s">
        <v>14</v>
      </c>
      <c r="N23" s="56" t="s">
        <v>15</v>
      </c>
      <c r="O23" s="56" t="s">
        <v>29</v>
      </c>
      <c r="P23" s="56" t="s">
        <v>32</v>
      </c>
      <c r="Q23" s="56" t="s">
        <v>54</v>
      </c>
      <c r="R23" s="56" t="s">
        <v>30</v>
      </c>
      <c r="S23" s="56" t="s">
        <v>36</v>
      </c>
      <c r="T23" s="56" t="s">
        <v>33</v>
      </c>
      <c r="U23" s="56" t="s">
        <v>16</v>
      </c>
      <c r="V23" s="56" t="s">
        <v>16</v>
      </c>
      <c r="W23" s="56" t="s">
        <v>56</v>
      </c>
      <c r="X23" s="56" t="s">
        <v>57</v>
      </c>
      <c r="Y23" s="56" t="s">
        <v>34</v>
      </c>
      <c r="Z23" s="56" t="s">
        <v>12</v>
      </c>
      <c r="AA23" s="56" t="s">
        <v>31</v>
      </c>
      <c r="AB23" s="56" t="s">
        <v>13</v>
      </c>
      <c r="AC23" s="56" t="s">
        <v>35</v>
      </c>
      <c r="AD23" s="56" t="s">
        <v>50</v>
      </c>
      <c r="AE23" s="56" t="s">
        <v>51</v>
      </c>
      <c r="AF23" s="56" t="s">
        <v>58</v>
      </c>
      <c r="AG23" s="56" t="s">
        <v>59</v>
      </c>
      <c r="AH23" s="56" t="s">
        <v>60</v>
      </c>
      <c r="AI23" s="56" t="s">
        <v>61</v>
      </c>
      <c r="AJ23" s="56" t="s">
        <v>62</v>
      </c>
      <c r="AK23" s="56" t="s">
        <v>63</v>
      </c>
      <c r="AL23" s="56" t="s">
        <v>64</v>
      </c>
      <c r="AM23" s="56" t="s">
        <v>65</v>
      </c>
      <c r="AN23" s="56" t="s">
        <v>66</v>
      </c>
      <c r="AO23" s="56" t="s">
        <v>67</v>
      </c>
      <c r="AP23" s="56" t="s">
        <v>68</v>
      </c>
      <c r="AQ23" s="56" t="s">
        <v>69</v>
      </c>
    </row>
    <row r="24" spans="1:43">
      <c r="B24" s="56" t="s">
        <v>100</v>
      </c>
      <c r="C24" s="56" t="s">
        <v>45</v>
      </c>
      <c r="E24" s="56" t="s">
        <v>101</v>
      </c>
      <c r="K24" s="56" t="s">
        <v>102</v>
      </c>
      <c r="L24" s="56" t="s">
        <v>103</v>
      </c>
      <c r="M24" s="56" t="s">
        <v>104</v>
      </c>
      <c r="N24" s="56" t="s">
        <v>105</v>
      </c>
      <c r="O24" s="56" t="s">
        <v>106</v>
      </c>
      <c r="P24" s="56" t="s">
        <v>107</v>
      </c>
      <c r="Q24" s="56" t="s">
        <v>55</v>
      </c>
      <c r="R24" s="56" t="s">
        <v>108</v>
      </c>
      <c r="S24" s="56" t="s">
        <v>109</v>
      </c>
      <c r="T24" s="56" t="s">
        <v>110</v>
      </c>
      <c r="U24" s="56" t="s">
        <v>164</v>
      </c>
      <c r="V24" s="56" t="s">
        <v>111</v>
      </c>
      <c r="W24" s="56" t="s">
        <v>112</v>
      </c>
      <c r="X24" s="56" t="s">
        <v>165</v>
      </c>
      <c r="Y24" s="56" t="s">
        <v>113</v>
      </c>
      <c r="Z24" s="56" t="s">
        <v>114</v>
      </c>
      <c r="AA24" s="56" t="s">
        <v>115</v>
      </c>
      <c r="AB24" s="56" t="s">
        <v>116</v>
      </c>
      <c r="AC24" s="56" t="s">
        <v>117</v>
      </c>
      <c r="AD24" s="56" t="s">
        <v>166</v>
      </c>
      <c r="AE24" s="56" t="s">
        <v>118</v>
      </c>
      <c r="AF24" s="56" t="s">
        <v>119</v>
      </c>
      <c r="AG24" s="56" t="s">
        <v>118</v>
      </c>
      <c r="AH24" s="56" t="s">
        <v>70</v>
      </c>
      <c r="AI24" s="56" t="s">
        <v>120</v>
      </c>
      <c r="AJ24" s="56" t="s">
        <v>55</v>
      </c>
      <c r="AK24" s="56" t="s">
        <v>71</v>
      </c>
      <c r="AL24" s="56" t="s">
        <v>113</v>
      </c>
      <c r="AM24" s="56" t="s">
        <v>114</v>
      </c>
      <c r="AN24" s="56" t="s">
        <v>121</v>
      </c>
      <c r="AO24" s="56" t="s">
        <v>122</v>
      </c>
      <c r="AP24" s="56" t="s">
        <v>123</v>
      </c>
      <c r="AQ24" s="56" t="s">
        <v>124</v>
      </c>
    </row>
    <row r="25" spans="1:43">
      <c r="B25" s="56" t="s">
        <v>125</v>
      </c>
      <c r="C25" s="56" t="s">
        <v>46</v>
      </c>
      <c r="E25" s="56" t="s">
        <v>126</v>
      </c>
      <c r="K25" s="56" t="s">
        <v>127</v>
      </c>
      <c r="L25" s="56" t="s">
        <v>128</v>
      </c>
      <c r="O25" s="56" t="s">
        <v>129</v>
      </c>
      <c r="Q25" s="56" t="s">
        <v>130</v>
      </c>
      <c r="R25" s="56" t="s">
        <v>131</v>
      </c>
      <c r="S25" s="56" t="s">
        <v>132</v>
      </c>
      <c r="T25" s="56" t="s">
        <v>133</v>
      </c>
      <c r="V25" s="56" t="s">
        <v>55</v>
      </c>
      <c r="Y25" s="56" t="s">
        <v>132</v>
      </c>
      <c r="Z25" s="56" t="s">
        <v>134</v>
      </c>
      <c r="AA25" s="56" t="s">
        <v>135</v>
      </c>
      <c r="AB25" s="56" t="s">
        <v>136</v>
      </c>
      <c r="AC25" s="56" t="s">
        <v>137</v>
      </c>
      <c r="AD25" s="56" t="s">
        <v>167</v>
      </c>
      <c r="AE25" s="56" t="s">
        <v>138</v>
      </c>
      <c r="AI25" s="56" t="s">
        <v>139</v>
      </c>
      <c r="AJ25" s="56" t="s">
        <v>140</v>
      </c>
      <c r="AK25" s="56" t="s">
        <v>141</v>
      </c>
    </row>
    <row r="26" spans="1:43">
      <c r="B26" s="56" t="s">
        <v>142</v>
      </c>
      <c r="C26" s="56" t="s">
        <v>47</v>
      </c>
      <c r="E26" s="56" t="s">
        <v>143</v>
      </c>
      <c r="K26" s="56" t="s">
        <v>144</v>
      </c>
      <c r="L26" s="56" t="s">
        <v>145</v>
      </c>
      <c r="O26" s="56" t="s">
        <v>146</v>
      </c>
      <c r="Q26" s="56" t="s">
        <v>147</v>
      </c>
      <c r="R26" s="56" t="s">
        <v>148</v>
      </c>
      <c r="S26" s="56" t="s">
        <v>149</v>
      </c>
      <c r="T26" s="56" t="s">
        <v>150</v>
      </c>
      <c r="V26" s="56" t="s">
        <v>55</v>
      </c>
      <c r="Y26" s="56" t="s">
        <v>149</v>
      </c>
      <c r="Z26" s="56" t="s">
        <v>151</v>
      </c>
      <c r="AA26" s="56" t="s">
        <v>152</v>
      </c>
      <c r="AB26" s="56" t="s">
        <v>153</v>
      </c>
      <c r="AC26" s="56" t="s">
        <v>154</v>
      </c>
      <c r="AD26" s="56" t="s">
        <v>168</v>
      </c>
      <c r="AE26" s="56" t="s">
        <v>155</v>
      </c>
      <c r="AJ26" s="56" t="s">
        <v>156</v>
      </c>
      <c r="AK26" s="56" t="s">
        <v>157</v>
      </c>
    </row>
    <row r="28" spans="1:43">
      <c r="AD28" s="56" t="s">
        <v>158</v>
      </c>
      <c r="AE28" s="56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A786B-F661-44CA-AFD3-3DE34B31011F}">
  <dimension ref="A1:E15"/>
  <sheetViews>
    <sheetView workbookViewId="0"/>
  </sheetViews>
  <sheetFormatPr defaultRowHeight="15"/>
  <sheetData>
    <row r="1" spans="1:5">
      <c r="A1" s="56" t="s">
        <v>161</v>
      </c>
      <c r="B1" s="56" t="s">
        <v>1</v>
      </c>
      <c r="C1" s="56" t="s">
        <v>2</v>
      </c>
      <c r="D1" s="56" t="s">
        <v>3</v>
      </c>
    </row>
    <row r="2" spans="1:5">
      <c r="B2" s="56" t="s">
        <v>18</v>
      </c>
      <c r="C2" s="56" t="s">
        <v>4</v>
      </c>
    </row>
    <row r="3" spans="1:5">
      <c r="A3" s="56" t="s">
        <v>0</v>
      </c>
      <c r="B3" s="56" t="s">
        <v>5</v>
      </c>
      <c r="C3" s="56" t="s">
        <v>170</v>
      </c>
    </row>
    <row r="4" spans="1:5">
      <c r="A4" s="56" t="s">
        <v>0</v>
      </c>
      <c r="B4" s="56" t="s">
        <v>6</v>
      </c>
      <c r="C4" s="56" t="s">
        <v>171</v>
      </c>
    </row>
    <row r="5" spans="1:5">
      <c r="A5" s="56" t="s">
        <v>0</v>
      </c>
      <c r="B5" s="56" t="s">
        <v>25</v>
      </c>
      <c r="C5" s="56" t="s">
        <v>73</v>
      </c>
      <c r="D5" s="56" t="s">
        <v>74</v>
      </c>
      <c r="E5" s="56" t="s">
        <v>42</v>
      </c>
    </row>
    <row r="8" spans="1:5">
      <c r="A8" s="56" t="s">
        <v>8</v>
      </c>
      <c r="C8" s="56" t="s">
        <v>75</v>
      </c>
    </row>
    <row r="9" spans="1:5">
      <c r="A9" s="56" t="s">
        <v>9</v>
      </c>
      <c r="C9" s="56" t="s">
        <v>76</v>
      </c>
    </row>
    <row r="10" spans="1:5">
      <c r="B10" s="56" t="s">
        <v>39</v>
      </c>
      <c r="C10" s="56" t="s">
        <v>77</v>
      </c>
    </row>
    <row r="11" spans="1:5">
      <c r="B11" s="56" t="s">
        <v>37</v>
      </c>
      <c r="C11" s="56" t="s">
        <v>77</v>
      </c>
    </row>
    <row r="12" spans="1:5">
      <c r="B12" s="56" t="s">
        <v>40</v>
      </c>
      <c r="C12" s="56" t="s">
        <v>78</v>
      </c>
    </row>
    <row r="13" spans="1:5">
      <c r="B13" s="56" t="s">
        <v>41</v>
      </c>
      <c r="C13" s="56" t="s">
        <v>79</v>
      </c>
      <c r="D13" s="56" t="s">
        <v>80</v>
      </c>
    </row>
    <row r="14" spans="1:5">
      <c r="D14" s="56" t="s">
        <v>81</v>
      </c>
    </row>
    <row r="15" spans="1:5">
      <c r="D15" s="56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4B352-DE13-4483-B669-4FB37F56D6EC}">
  <dimension ref="A1:AT28"/>
  <sheetViews>
    <sheetView workbookViewId="0"/>
  </sheetViews>
  <sheetFormatPr defaultRowHeight="15"/>
  <sheetData>
    <row r="1" spans="1:46">
      <c r="A1" s="56" t="s">
        <v>163</v>
      </c>
      <c r="B1" s="56" t="s">
        <v>43</v>
      </c>
      <c r="C1" s="56" t="s">
        <v>7</v>
      </c>
      <c r="D1" s="56" t="s">
        <v>7</v>
      </c>
      <c r="E1" s="56" t="s">
        <v>7</v>
      </c>
      <c r="F1" s="56" t="s">
        <v>7</v>
      </c>
      <c r="G1" s="56" t="s">
        <v>7</v>
      </c>
      <c r="H1" s="56" t="s">
        <v>7</v>
      </c>
      <c r="I1" s="56" t="s">
        <v>7</v>
      </c>
      <c r="J1" s="56" t="s">
        <v>48</v>
      </c>
      <c r="K1" s="56" t="s">
        <v>17</v>
      </c>
      <c r="L1" s="56" t="s">
        <v>17</v>
      </c>
      <c r="O1" s="56" t="s">
        <v>17</v>
      </c>
      <c r="Q1" s="56" t="s">
        <v>17</v>
      </c>
      <c r="R1" s="56" t="s">
        <v>17</v>
      </c>
      <c r="S1" s="56" t="s">
        <v>17</v>
      </c>
      <c r="T1" s="56" t="s">
        <v>17</v>
      </c>
      <c r="V1" s="56" t="s">
        <v>17</v>
      </c>
      <c r="Y1" s="56" t="s">
        <v>7</v>
      </c>
      <c r="Z1" s="56" t="s">
        <v>7</v>
      </c>
      <c r="AA1" s="56" t="s">
        <v>17</v>
      </c>
      <c r="AB1" s="56" t="s">
        <v>17</v>
      </c>
      <c r="AC1" s="56" t="s">
        <v>17</v>
      </c>
      <c r="AJ1" s="56" t="s">
        <v>17</v>
      </c>
      <c r="AK1" s="56" t="s">
        <v>17</v>
      </c>
      <c r="AR1" s="56" t="s">
        <v>7</v>
      </c>
      <c r="AS1" s="56" t="s">
        <v>7</v>
      </c>
      <c r="AT1" s="56" t="s">
        <v>7</v>
      </c>
    </row>
    <row r="2" spans="1:46">
      <c r="A2" s="56" t="s">
        <v>7</v>
      </c>
      <c r="D2" s="56" t="s">
        <v>18</v>
      </c>
      <c r="E2" s="56" t="s">
        <v>84</v>
      </c>
    </row>
    <row r="3" spans="1:46">
      <c r="A3" s="56" t="s">
        <v>7</v>
      </c>
      <c r="D3" s="56" t="s">
        <v>21</v>
      </c>
      <c r="E3" s="56" t="s">
        <v>19</v>
      </c>
      <c r="F3" s="56" t="s">
        <v>20</v>
      </c>
      <c r="G3" s="56" t="s">
        <v>22</v>
      </c>
      <c r="H3" s="56" t="s">
        <v>44</v>
      </c>
      <c r="I3" s="56" t="s">
        <v>23</v>
      </c>
    </row>
    <row r="4" spans="1:46">
      <c r="A4" s="56" t="s">
        <v>7</v>
      </c>
      <c r="C4" s="56" t="s">
        <v>11</v>
      </c>
      <c r="D4" s="56" t="s">
        <v>85</v>
      </c>
      <c r="E4" s="56" t="s">
        <v>86</v>
      </c>
      <c r="F4" s="56" t="s">
        <v>72</v>
      </c>
      <c r="G4" s="56" t="s">
        <v>24</v>
      </c>
      <c r="H4" s="56" t="s">
        <v>87</v>
      </c>
    </row>
    <row r="5" spans="1:46">
      <c r="A5" s="56" t="s">
        <v>7</v>
      </c>
      <c r="C5" s="56" t="s">
        <v>10</v>
      </c>
      <c r="D5" s="56" t="s">
        <v>88</v>
      </c>
      <c r="E5" s="56" t="s">
        <v>89</v>
      </c>
      <c r="F5" s="56" t="s">
        <v>72</v>
      </c>
      <c r="G5" s="56" t="s">
        <v>24</v>
      </c>
      <c r="H5" s="56" t="s">
        <v>87</v>
      </c>
      <c r="I5" s="56" t="s">
        <v>90</v>
      </c>
    </row>
    <row r="6" spans="1:46">
      <c r="A6" s="56" t="s">
        <v>7</v>
      </c>
      <c r="C6" s="56" t="s">
        <v>38</v>
      </c>
      <c r="D6" s="56" t="s">
        <v>91</v>
      </c>
      <c r="E6" s="56" t="s">
        <v>92</v>
      </c>
      <c r="F6" s="56" t="s">
        <v>72</v>
      </c>
      <c r="G6" s="56" t="s">
        <v>24</v>
      </c>
      <c r="H6" s="56" t="s">
        <v>87</v>
      </c>
      <c r="I6" s="56" t="s">
        <v>93</v>
      </c>
    </row>
    <row r="7" spans="1:46">
      <c r="A7" s="56" t="s">
        <v>7</v>
      </c>
    </row>
    <row r="8" spans="1:46">
      <c r="A8" s="56" t="s">
        <v>7</v>
      </c>
    </row>
    <row r="9" spans="1:46">
      <c r="A9" s="56" t="s">
        <v>7</v>
      </c>
    </row>
    <row r="10" spans="1:46">
      <c r="A10" s="56" t="s">
        <v>7</v>
      </c>
    </row>
    <row r="11" spans="1:46">
      <c r="A11" s="56" t="s">
        <v>7</v>
      </c>
      <c r="C11" s="56" t="s">
        <v>26</v>
      </c>
      <c r="E11" s="56" t="s">
        <v>94</v>
      </c>
    </row>
    <row r="12" spans="1:46">
      <c r="A12" s="56" t="s">
        <v>7</v>
      </c>
      <c r="C12" s="56" t="s">
        <v>27</v>
      </c>
      <c r="E12" s="56" t="s">
        <v>95</v>
      </c>
    </row>
    <row r="13" spans="1:46">
      <c r="A13" s="56" t="s">
        <v>7</v>
      </c>
      <c r="C13" s="56" t="s">
        <v>39</v>
      </c>
      <c r="E13" s="56" t="s">
        <v>96</v>
      </c>
    </row>
    <row r="14" spans="1:46">
      <c r="A14" s="56" t="s">
        <v>7</v>
      </c>
      <c r="C14" s="56" t="s">
        <v>37</v>
      </c>
      <c r="E14" s="56" t="s">
        <v>97</v>
      </c>
    </row>
    <row r="15" spans="1:46">
      <c r="A15" s="56" t="s">
        <v>7</v>
      </c>
      <c r="C15" s="56" t="s">
        <v>40</v>
      </c>
      <c r="E15" s="56" t="s">
        <v>98</v>
      </c>
    </row>
    <row r="16" spans="1:46">
      <c r="A16" s="56" t="s">
        <v>7</v>
      </c>
      <c r="C16" s="56" t="s">
        <v>41</v>
      </c>
      <c r="E16" s="56" t="s">
        <v>99</v>
      </c>
    </row>
    <row r="17" spans="1:43">
      <c r="A17" s="56" t="s">
        <v>7</v>
      </c>
    </row>
    <row r="18" spans="1:43">
      <c r="A18" s="56" t="s">
        <v>7</v>
      </c>
    </row>
    <row r="21" spans="1:43">
      <c r="K21" s="56" t="s">
        <v>49</v>
      </c>
    </row>
    <row r="23" spans="1:43">
      <c r="E23" s="56" t="s">
        <v>28</v>
      </c>
      <c r="K23" s="56" t="s">
        <v>52</v>
      </c>
      <c r="L23" s="56" t="s">
        <v>53</v>
      </c>
      <c r="M23" s="56" t="s">
        <v>14</v>
      </c>
      <c r="N23" s="56" t="s">
        <v>15</v>
      </c>
      <c r="O23" s="56" t="s">
        <v>29</v>
      </c>
      <c r="P23" s="56" t="s">
        <v>32</v>
      </c>
      <c r="Q23" s="56" t="s">
        <v>54</v>
      </c>
      <c r="R23" s="56" t="s">
        <v>30</v>
      </c>
      <c r="S23" s="56" t="s">
        <v>36</v>
      </c>
      <c r="T23" s="56" t="s">
        <v>33</v>
      </c>
      <c r="U23" s="56" t="s">
        <v>16</v>
      </c>
      <c r="V23" s="56" t="s">
        <v>16</v>
      </c>
      <c r="W23" s="56" t="s">
        <v>56</v>
      </c>
      <c r="X23" s="56" t="s">
        <v>57</v>
      </c>
      <c r="Y23" s="56" t="s">
        <v>34</v>
      </c>
      <c r="Z23" s="56" t="s">
        <v>12</v>
      </c>
      <c r="AA23" s="56" t="s">
        <v>31</v>
      </c>
      <c r="AB23" s="56" t="s">
        <v>13</v>
      </c>
      <c r="AC23" s="56" t="s">
        <v>35</v>
      </c>
      <c r="AD23" s="56" t="s">
        <v>50</v>
      </c>
      <c r="AE23" s="56" t="s">
        <v>51</v>
      </c>
      <c r="AF23" s="56" t="s">
        <v>58</v>
      </c>
      <c r="AG23" s="56" t="s">
        <v>59</v>
      </c>
      <c r="AH23" s="56" t="s">
        <v>60</v>
      </c>
      <c r="AI23" s="56" t="s">
        <v>61</v>
      </c>
      <c r="AJ23" s="56" t="s">
        <v>62</v>
      </c>
      <c r="AK23" s="56" t="s">
        <v>63</v>
      </c>
      <c r="AL23" s="56" t="s">
        <v>64</v>
      </c>
      <c r="AM23" s="56" t="s">
        <v>65</v>
      </c>
      <c r="AN23" s="56" t="s">
        <v>66</v>
      </c>
      <c r="AO23" s="56" t="s">
        <v>67</v>
      </c>
      <c r="AP23" s="56" t="s">
        <v>68</v>
      </c>
      <c r="AQ23" s="56" t="s">
        <v>69</v>
      </c>
    </row>
    <row r="24" spans="1:43">
      <c r="B24" s="56" t="s">
        <v>100</v>
      </c>
      <c r="C24" s="56" t="s">
        <v>45</v>
      </c>
      <c r="E24" s="56" t="s">
        <v>101</v>
      </c>
      <c r="K24" s="56" t="s">
        <v>102</v>
      </c>
      <c r="L24" s="56" t="s">
        <v>103</v>
      </c>
      <c r="M24" s="56" t="s">
        <v>104</v>
      </c>
      <c r="N24" s="56" t="s">
        <v>105</v>
      </c>
      <c r="O24" s="56" t="s">
        <v>106</v>
      </c>
      <c r="P24" s="56" t="s">
        <v>107</v>
      </c>
      <c r="Q24" s="56" t="s">
        <v>55</v>
      </c>
      <c r="R24" s="56" t="s">
        <v>108</v>
      </c>
      <c r="S24" s="56" t="s">
        <v>109</v>
      </c>
      <c r="T24" s="56" t="s">
        <v>110</v>
      </c>
      <c r="U24" s="56" t="s">
        <v>164</v>
      </c>
      <c r="V24" s="56" t="s">
        <v>111</v>
      </c>
      <c r="W24" s="56" t="s">
        <v>112</v>
      </c>
      <c r="X24" s="56" t="s">
        <v>165</v>
      </c>
      <c r="Y24" s="56" t="s">
        <v>113</v>
      </c>
      <c r="Z24" s="56" t="s">
        <v>114</v>
      </c>
      <c r="AA24" s="56" t="s">
        <v>115</v>
      </c>
      <c r="AB24" s="56" t="s">
        <v>116</v>
      </c>
      <c r="AC24" s="56" t="s">
        <v>117</v>
      </c>
      <c r="AD24" s="56" t="s">
        <v>166</v>
      </c>
      <c r="AE24" s="56" t="s">
        <v>118</v>
      </c>
      <c r="AF24" s="56" t="s">
        <v>119</v>
      </c>
      <c r="AG24" s="56" t="s">
        <v>118</v>
      </c>
      <c r="AH24" s="56" t="s">
        <v>70</v>
      </c>
      <c r="AI24" s="56" t="s">
        <v>120</v>
      </c>
      <c r="AJ24" s="56" t="s">
        <v>55</v>
      </c>
      <c r="AK24" s="56" t="s">
        <v>71</v>
      </c>
      <c r="AL24" s="56" t="s">
        <v>113</v>
      </c>
      <c r="AM24" s="56" t="s">
        <v>114</v>
      </c>
      <c r="AN24" s="56" t="s">
        <v>121</v>
      </c>
      <c r="AO24" s="56" t="s">
        <v>122</v>
      </c>
      <c r="AP24" s="56" t="s">
        <v>123</v>
      </c>
      <c r="AQ24" s="56" t="s">
        <v>124</v>
      </c>
    </row>
    <row r="25" spans="1:43">
      <c r="B25" s="56" t="s">
        <v>125</v>
      </c>
      <c r="C25" s="56" t="s">
        <v>46</v>
      </c>
      <c r="E25" s="56" t="s">
        <v>126</v>
      </c>
      <c r="K25" s="56" t="s">
        <v>127</v>
      </c>
      <c r="L25" s="56" t="s">
        <v>128</v>
      </c>
      <c r="O25" s="56" t="s">
        <v>129</v>
      </c>
      <c r="Q25" s="56" t="s">
        <v>130</v>
      </c>
      <c r="R25" s="56" t="s">
        <v>131</v>
      </c>
      <c r="S25" s="56" t="s">
        <v>132</v>
      </c>
      <c r="T25" s="56" t="s">
        <v>133</v>
      </c>
      <c r="V25" s="56" t="s">
        <v>55</v>
      </c>
      <c r="Y25" s="56" t="s">
        <v>132</v>
      </c>
      <c r="Z25" s="56" t="s">
        <v>134</v>
      </c>
      <c r="AA25" s="56" t="s">
        <v>135</v>
      </c>
      <c r="AB25" s="56" t="s">
        <v>136</v>
      </c>
      <c r="AC25" s="56" t="s">
        <v>137</v>
      </c>
      <c r="AD25" s="56" t="s">
        <v>167</v>
      </c>
      <c r="AE25" s="56" t="s">
        <v>138</v>
      </c>
      <c r="AI25" s="56" t="s">
        <v>139</v>
      </c>
      <c r="AJ25" s="56" t="s">
        <v>140</v>
      </c>
      <c r="AK25" s="56" t="s">
        <v>141</v>
      </c>
    </row>
    <row r="26" spans="1:43">
      <c r="B26" s="56" t="s">
        <v>142</v>
      </c>
      <c r="C26" s="56" t="s">
        <v>47</v>
      </c>
      <c r="E26" s="56" t="s">
        <v>143</v>
      </c>
      <c r="K26" s="56" t="s">
        <v>144</v>
      </c>
      <c r="L26" s="56" t="s">
        <v>145</v>
      </c>
      <c r="O26" s="56" t="s">
        <v>146</v>
      </c>
      <c r="Q26" s="56" t="s">
        <v>147</v>
      </c>
      <c r="R26" s="56" t="s">
        <v>148</v>
      </c>
      <c r="S26" s="56" t="s">
        <v>149</v>
      </c>
      <c r="T26" s="56" t="s">
        <v>150</v>
      </c>
      <c r="V26" s="56" t="s">
        <v>55</v>
      </c>
      <c r="Y26" s="56" t="s">
        <v>149</v>
      </c>
      <c r="Z26" s="56" t="s">
        <v>151</v>
      </c>
      <c r="AA26" s="56" t="s">
        <v>152</v>
      </c>
      <c r="AB26" s="56" t="s">
        <v>153</v>
      </c>
      <c r="AC26" s="56" t="s">
        <v>154</v>
      </c>
      <c r="AD26" s="56" t="s">
        <v>168</v>
      </c>
      <c r="AE26" s="56" t="s">
        <v>155</v>
      </c>
      <c r="AJ26" s="56" t="s">
        <v>156</v>
      </c>
      <c r="AK26" s="56" t="s">
        <v>157</v>
      </c>
    </row>
    <row r="28" spans="1:43">
      <c r="AD28" s="56" t="s">
        <v>158</v>
      </c>
      <c r="AE28" s="56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Option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2024-01-08T04:17:14Z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