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13_ncr:1_{02D15E08-8D40-4818-9949-BA209F94C149}" xr6:coauthVersionLast="47" xr6:coauthVersionMax="47" xr10:uidLastSave="{00000000-0000-0000-0000-000000000000}"/>
  <bookViews>
    <workbookView xWindow="30" yWindow="30" windowWidth="28770" windowHeight="1557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B25" i="2" l="1"/>
  <c r="W25" i="2"/>
  <c r="L25" i="2"/>
  <c r="K25" i="2"/>
  <c r="AC25" i="2"/>
  <c r="B26" i="2"/>
  <c r="W26" i="2"/>
  <c r="L26" i="2"/>
  <c r="K26" i="2"/>
  <c r="AC26" i="2"/>
  <c r="B27" i="2"/>
  <c r="W27" i="2"/>
  <c r="L27" i="2"/>
  <c r="K27" i="2"/>
  <c r="AC27" i="2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C13" i="1"/>
  <c r="E16" i="2" s="1"/>
  <c r="D4" i="2" l="1"/>
  <c r="E4" i="2" s="1"/>
  <c r="D5" i="2"/>
  <c r="I5" i="2"/>
  <c r="D6" i="2"/>
  <c r="I6" i="2"/>
  <c r="B24" i="2" l="1"/>
  <c r="K24" i="2"/>
  <c r="L24" i="2"/>
  <c r="W24" i="2"/>
  <c r="AC24" i="2"/>
  <c r="E6" i="2"/>
  <c r="E5" i="2"/>
  <c r="B28" i="2" l="1"/>
  <c r="AC28" i="2"/>
  <c r="B29" i="2"/>
  <c r="AC29" i="2"/>
</calcChain>
</file>

<file path=xl/sharedStrings.xml><?xml version="1.0" encoding="utf-8"?>
<sst xmlns="http://schemas.openxmlformats.org/spreadsheetml/2006/main" count="1066" uniqueCount="315">
  <si>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</si>
  <si>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</si>
  <si>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</si>
  <si>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</si>
  <si>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</si>
  <si>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</si>
  <si>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</si>
  <si>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</si>
  <si>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</si>
  <si>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</si>
  <si>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</si>
  <si>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</si>
  <si>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</si>
  <si>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</si>
  <si>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</si>
  <si>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</si>
  <si>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</si>
  <si>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</si>
  <si>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</si>
  <si>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</si>
  <si>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</si>
  <si>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</si>
  <si>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</si>
  <si>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</si>
  <si>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</si>
  <si>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</si>
  <si>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</si>
  <si>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</si>
  <si>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</si>
  <si>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</si>
  <si>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</si>
  <si>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</si>
  <si>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</si>
  <si>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</si>
  <si>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</si>
  <si>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</si>
  <si>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</si>
  <si>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</si>
  <si>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</si>
  <si>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</si>
  <si>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</si>
  <si>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</si>
  <si>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</si>
  <si>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</si>
  <si>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</si>
  <si>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</si>
  <si>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</si>
  <si>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</si>
  <si>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</si>
  <si>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</si>
  <si>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</si>
  <si>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</si>
  <si>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</si>
  <si>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</si>
  <si>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</si>
  <si>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</si>
  <si>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</si>
  <si>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</si>
  <si>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</si>
  <si>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</si>
  <si>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</si>
  <si>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</si>
  <si>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</si>
  <si>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</si>
  <si>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</si>
  <si>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</si>
  <si>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</si>
  <si>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</si>
  <si>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</si>
  <si>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</si>
  <si>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</si>
  <si>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</si>
  <si>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</si>
  <si>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</si>
  <si>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</si>
  <si>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</si>
  <si>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</si>
  <si>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</si>
  <si>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</si>
  <si>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</si>
  <si>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</si>
  <si>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</si>
  <si>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</si>
  <si>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</si>
  <si>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</si>
  <si>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</si>
  <si>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</si>
  <si>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</si>
  <si>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</si>
  <si>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</si>
  <si>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</si>
  <si>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</si>
  <si>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</si>
  <si>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</si>
  <si>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</si>
  <si>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</si>
  <si>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</si>
  <si>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</si>
  <si>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</si>
  <si>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</si>
  <si>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</si>
  <si>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</si>
  <si>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</si>
  <si>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</si>
  <si>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</si>
  <si>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</si>
  <si>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</si>
  <si>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</si>
  <si>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</si>
  <si>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</si>
  <si>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</si>
  <si>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</si>
  <si>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</si>
  <si>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</si>
  <si>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</si>
  <si>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</si>
  <si>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</si>
  <si>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</si>
  <si>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</si>
  <si>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</si>
  <si>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</si>
  <si>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</si>
  <si>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</si>
  <si>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</si>
  <si>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</si>
  <si>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</si>
  <si>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</si>
  <si>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</si>
  <si>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</si>
  <si>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</si>
  <si>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</si>
  <si>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</si>
  <si>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</si>
  <si>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</si>
  <si>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</si>
  <si>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</si>
  <si>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</si>
  <si>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</si>
  <si>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</si>
  <si>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</si>
  <si>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</si>
  <si>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</si>
  <si>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</si>
  <si>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</si>
  <si>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</si>
  <si>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</si>
  <si>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</si>
  <si>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</si>
  <si>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</si>
  <si>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</si>
  <si>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</si>
  <si>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</si>
  <si>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</si>
  <si>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</si>
  <si>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</si>
  <si>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</si>
  <si>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</si>
  <si>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</si>
  <si>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</si>
  <si>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</si>
  <si>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</si>
  <si>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</si>
  <si>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</si>
  <si>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</si>
  <si>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</si>
  <si>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</si>
  <si>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</si>
  <si>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</si>
  <si>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</si>
  <si>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</si>
  <si>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</si>
  <si>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</si>
  <si>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</si>
  <si>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</si>
  <si>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</si>
  <si>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</si>
  <si>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</si>
  <si>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</si>
  <si>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</si>
  <si>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</si>
  <si>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</si>
  <si>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</si>
  <si>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</si>
  <si>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</si>
  <si>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</si>
  <si>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</si>
  <si>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</si>
  <si>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</si>
  <si>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</si>
  <si>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</si>
  <si>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</si>
  <si>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</si>
  <si>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</si>
  <si>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</si>
  <si>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</si>
  <si>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</si>
  <si>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</si>
  <si>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</si>
  <si>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</si>
  <si>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</si>
  <si>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</si>
  <si>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</si>
  <si>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</si>
  <si>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</si>
  <si>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</si>
  <si>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</si>
  <si>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</si>
  <si>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</si>
  <si>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</si>
  <si>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</si>
  <si>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</si>
  <si>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</si>
  <si>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</si>
  <si>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</si>
  <si>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</si>
  <si>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</si>
  <si>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</si>
  <si>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</si>
  <si>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</si>
  <si>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</si>
  <si>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</si>
  <si>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</si>
  <si>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</si>
  <si>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</si>
  <si>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</si>
  <si>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</si>
  <si>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</si>
  <si>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</si>
  <si>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</si>
  <si>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</si>
  <si>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</si>
  <si>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</si>
  <si>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</si>
  <si>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</si>
  <si>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</si>
  <si>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</si>
  <si>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</si>
  <si>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</si>
  <si>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</si>
  <si>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</si>
  <si>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</si>
  <si>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</si>
  <si>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</si>
  <si>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</si>
  <si>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</si>
  <si>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</si>
  <si>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</si>
  <si>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</si>
  <si>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</si>
  <si>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</si>
  <si>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</si>
  <si>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</si>
  <si>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</si>
  <si>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</si>
  <si>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</si>
  <si>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</si>
  <si>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</si>
  <si>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</si>
  <si>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</si>
  <si>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</si>
  <si>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</si>
  <si>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</si>
  <si>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</si>
  <si>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</si>
  <si>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</si>
  <si>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</si>
  <si>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</si>
  <si>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</si>
  <si>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</si>
  <si>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</si>
  <si>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</si>
  <si>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</si>
  <si>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</si>
  <si>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</si>
  <si>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</si>
  <si>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</si>
  <si>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=IFERROR(NF($E28,"U_PODATE"),"-")</t>
  </si>
  <si>
    <t>=IFERROR(NF($E28,"U_PONO"),"-")</t>
  </si>
  <si>
    <t>=IFERROR(NF($E29,"U_PODATE"),"-")</t>
  </si>
  <si>
    <t>=IFERROR(NF($E29,"U_PONO"),"-")</t>
  </si>
  <si>
    <t>=SUBTOTAL(9,AO24:AO30)</t>
  </si>
  <si>
    <t>=SUBTOTAL(9,AP24:AP30)</t>
  </si>
  <si>
    <t>="01/01/2023"</t>
  </si>
  <si>
    <t>="31/01/2023"</t>
  </si>
  <si>
    <t>="""UICACS"","""",""SQL="",""2=DOCNUM"",""33030595"",""14=CUSTREF"",""8000007912"",""14=U_CUSTREF"",""8000007912"",""15=DOCDATE"",""04/01/2023"",""15=TAXDATE"",""04/01/2023"",""14=CARDCODE"",""CI0099-SGD"",""14=CARDNAME"",""INTEGRATED HEALTH INFORMATION SYSTEMS PTE. LTD."",""14=ITEMCODE"",""MS"&amp;"L5D-00162GLP"",""14=ITEMNAME"",""MS VISUAL STUDIO TEST PRO MSDN ALNG SA"",""10=QUANTITY"",""2.000000"",""14=U_PONO"",""940741"",""15=U_PODATE"",""16/12/2022"",""10=U_TLINTCOS"",""0.000000"",""2=SLPCODE"",""114"",""14=SLPNAME"",""E0001-AW"",""14=MEMO"",""ANGIE WONG"",""14=CONTACTNAME"",""E-I"&amp;"NVOICE(AP DIRECT)"",""10=LINETOTAL"",""2240.420000"",""14=U_ENR"","""",""14=U_MSENR"",""S7138270"",""14=U_MSPCN"",""AD5A91AA"",""14=ADDRESS2"",""ANDREW KUM_x000D_INTEGRATED HEALTH INFORMATION SYSTEMS PTE. LTD. 6 SERANGOON NORTH AVE 5, #01-01/02, SINGAPORE 554910_x000D_ANDREW KUM_x000D_TEL: 66"&amp;"315026_x000D_FAX: _x000D_EMAIL: andrew.kum@ihis.com.sg"""</t>
  </si>
  <si>
    <t>="""UICACS"","""",""SQL="",""2=DOCNUM"",""33030595"",""14=CUSTREF"",""8000007912"",""14=U_CUSTREF"",""8000007912"",""15=DOCDATE"",""04/01/2023"",""15=TAXDATE"",""04/01/2023"",""14=CARDCODE"",""CI0099-SGD"",""14=CARDNAME"",""INTEGRATED HEALTH INFORMATION SYSTEMS PTE. LTD."",""14=ITEMCODE"",""MS"&amp;"MX3-00117GLP"",""14=ITEMNAME"",""MS VSENTSUBMSDN ALNG SA MVL"",""10=QUANTITY"",""2.000000"",""14=U_PONO"",""940741"",""15=U_PODATE"",""16/12/2022"",""10=U_TLINTCOS"",""0.000000"",""2=SLPCODE"",""114"",""14=SLPNAME"",""E0001-AW"",""14=MEMO"",""ANGIE WONG"",""14=CONTACTNAME"",""E-INVOICE(AP D"&amp;"IRECT)"",""10=LINETOTAL"",""7790.220000"",""14=U_ENR"","""",""14=U_MSENR"",""S7138270"",""14=U_MSPCN"",""AD5A91AA"",""14=ADDRESS2"",""ANDREW KUM_x000D_INTEGRATED HEALTH INFORMATION SYSTEMS PTE. LTD. 6 SERANGOON NORTH AVE 5, #01-01/02, SINGAPORE 554910_x000D_ANDREW KUM_x000D_TEL: 66315026_x000D_FAX:"&amp;" _x000D_EMAIL: andrew.kum@ihis.com.sg"""</t>
  </si>
  <si>
    <t>="""UICACS"","""",""SQL="",""2=DOCNUM"",""33030746"",""14=CUSTREF"",""8000007747"",""14=U_CUSTREF"",""8000007747"",""15=DOCDATE"",""31/01/2023"",""15=TAXDATE"",""31/01/2023"",""14=CARDCODE"",""CI0099-SGD"",""14=CARDNAME"",""INTEGRATED HEALTH INFORMATION SYSTEMS PTE. LTD."",""14=ITEMCODE"",""MS"&amp;"7JQ-00355GLP"",""14=ITEMNAME"",""MS SQLSVRENTCORE SNGL SA MVL 2LIC CORELIC"",""10=QUANTITY"",""6.000000"",""14=U_PONO"",""939550/A"",""15=U_PODATE"",""14/10/2022"",""10=U_TLINTCOS"",""0.000000"",""2=SLPCODE"",""114"",""14=SLPNAME"",""E0001-AW"",""14=MEMO"",""ANGIE WONG"",""14=CONTACTNAME"""&amp;",""RAJARAM SUNDARRAJ"",""10=LINETOTAL"",""45107.520000"",""14=U_ENR"","""",""14=U_MSENR"",""S7138270"",""14=U_MSPCN"",""AD5A91AA"",""14=ADDRESS2"",""RAJARAM SUNDARRAJ_x000D_INTEGRATED HEALTH INFORMATION SYSTEMS PTE. LTD. 6 SERANGOON NORTH AVE 5, #01-01/02, SINGAPORE 554910_x000D_RAJARAM "&amp;"SUNDARRAJ_x000D_TEL: 93885325_x000D_FAX: _x000D_EMAIL: rajaram.sundarraj@ihis.com.sg"""</t>
  </si>
  <si>
    <t/>
  </si>
  <si>
    <t>S7138270</t>
  </si>
  <si>
    <t>AD5A91AA</t>
  </si>
  <si>
    <t>CI0099-SGD</t>
  </si>
  <si>
    <t>INTEGRATED HEALTH INFORMATION SYSTEMS PTE. LTD.</t>
  </si>
  <si>
    <t>940741</t>
  </si>
  <si>
    <t>8000007912</t>
  </si>
  <si>
    <t>MS3VU-00044GLP</t>
  </si>
  <si>
    <t>MS MSDNPLTFRMS ALNG SA MVL</t>
  </si>
  <si>
    <t>ANGIE WONG</t>
  </si>
  <si>
    <t>E-INVOICE(AP DIRECT)</t>
  </si>
  <si>
    <t>-</t>
  </si>
  <si>
    <t>ANDREW KUM_x000D_INTEGRATED HEALTH INFORMATION SYSTEMS PTE. LTD. 6 SERANGOON NORTH AVE 5, #01-01/02, SINGAPORE 554910_x000D_ANDREW KUM_x000D_TEL: 66315026_x000D_FAX: _x000D_EMAIL: andrew.kum@ihis.com.sg</t>
  </si>
  <si>
    <t>MSL5D-00162GLP</t>
  </si>
  <si>
    <t>MS VISUAL STUDIO TEST PRO MSDN ALNG SA</t>
  </si>
  <si>
    <t>MSMX3-00117GLP</t>
  </si>
  <si>
    <t>MS VSENTSUBMSDN ALNG SA MVL</t>
  </si>
  <si>
    <t>939550/A</t>
  </si>
  <si>
    <t>8000007747</t>
  </si>
  <si>
    <t>MS7JQ-00355GLP</t>
  </si>
  <si>
    <t>MS SQLSVRENTCORE SNGL SA MVL 2LIC CORELIC</t>
  </si>
  <si>
    <t>RAJARAM SUNDARRAJ</t>
  </si>
  <si>
    <t>RAJARAM SUNDARRAJ_x000D_INTEGRATED HEALTH INFORMATION SYSTEMS PTE. LTD. 6 SERANGOON NORTH AVE 5, #01-01/02, SINGAPORE 554910_x000D_RAJARAM SUNDARRAJ_x000D_TEL: 93885325_x000D_FAX: _x000D_EMAIL: rajaram.sundarraj@ihis.com.sg</t>
  </si>
  <si>
    <t>"UICACS","","SQL=","2=DOCNUM","33030595","14=CUSTREF","8000007912","14=U_CUSTREF","8000007912","15=DOCDATE","04/01/2023","15=TAXDATE","04/01/2023","14=CARDCODE","CI0099-SGD","14=CARDNAME","INTEGRATED HEALTH INFORMATION SYSTEMS PTE. LTD.","14=ITEMCODE","MS3VU-00044GLP","14=ITEMNAME","MS MSDNPLTFRMS ALNG SA MVL","10=QUANTITY","1.000000","14=U_PONO","940741","15=U_PODATE","16/12/2022","10=U_TLINTCOS","0.000000","2=SLPCODE","114","14=SLPNAME","E0001-AW","14=MEMO","ANGIE WONG","14=CONTACTNAME","E-INVOICE(AP DIRECT)","10=LINETOTAL","2868.790000","14=U_ENR","","14=U_MSENR","S7138270","14=U_MSPCN","AD5A91AA","14=ADDRESS2","ANDREW KUM_x000D_INTEGRATED HEALTH INFORMATION SYSTEMS PTE. LTD. 6 SERANGOON NORTH AVE 5, #01-01/02, SINGAPORE 554910_x000D_ANDREW KUM_x000D_TEL: 66315026_x000D_FAX: _x000D_EMAIL: andrew.kum@ihis.com.sg"</t>
  </si>
  <si>
    <t>SOFTWARE ASSURANCE</t>
  </si>
  <si>
    <t>UIC PO No</t>
  </si>
  <si>
    <t>PO RECEIVED IN OCT 2022. LICENSE START DATE 1 FEB 2023</t>
  </si>
  <si>
    <t>PO RECEIVED IN DEC 2022. LICENSE START DATE 1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</si>
</sst>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167" fontId="0" fillId="0" borderId="0" xfId="0" applyNumberFormat="1" applyFill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"01/01/2023"</f>
        <v>01/01/2023</v>
      </c>
    </row>
    <row r="4" spans="1:7">
      <c r="A4" s="1" t="s">
        <v>0</v>
      </c>
      <c r="B4" s="4" t="s">
        <v>6</v>
      </c>
      <c r="C4" s="5" t="str">
        <f>"31/01/2023"</f>
        <v>31/01/2023</v>
      </c>
    </row>
    <row r="5" spans="1:7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01/Jan/2023..31/Jan/2023</v>
      </c>
    </row>
    <row r="9" spans="1:7">
      <c r="A9" s="1" t="s">
        <v>9</v>
      </c>
      <c r="C9" s="3" t="str">
        <f>TEXT($C$3,"yyyyMMdd") &amp; ".." &amp; TEXT($C$4,"yyyyMMdd")</f>
        <v>20230101..20230131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1"/>
  <sheetViews>
    <sheetView tabSelected="1" topLeftCell="K19" zoomScale="85" zoomScaleNormal="85" workbookViewId="0">
      <selection activeCell="AP24" sqref="AP24:AP2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5" bestFit="1" customWidth="1"/>
    <col min="15" max="15" width="10.28515625" style="18" customWidth="1"/>
    <col min="16" max="16" width="8.140625" style="18" customWidth="1"/>
    <col min="17" max="17" width="11.85546875" style="4" bestFit="1" customWidth="1"/>
    <col min="18" max="18" width="19.85546875" style="4" customWidth="1"/>
    <col min="19" max="19" width="14" style="48" customWidth="1"/>
    <col min="20" max="20" width="10.85546875" style="48" bestFit="1" customWidth="1"/>
    <col min="21" max="21" width="15.140625" style="48" bestFit="1" customWidth="1"/>
    <col min="22" max="22" width="10.85546875" style="48" bestFit="1" customWidth="1"/>
    <col min="23" max="23" width="23" style="48" customWidth="1"/>
    <col min="24" max="24" width="16.7109375" style="4" hidden="1" customWidth="1"/>
    <col min="25" max="25" width="68" style="4" hidden="1" customWidth="1"/>
    <col min="26" max="26" width="13.7109375" style="4" bestFit="1" customWidth="1"/>
    <col min="27" max="27" width="10.5703125" style="64" bestFit="1" customWidth="1"/>
    <col min="28" max="28" width="13.140625" style="4" customWidth="1"/>
    <col min="29" max="29" width="9.85546875" style="4" customWidth="1"/>
    <col min="30" max="30" width="7" style="4" customWidth="1"/>
    <col min="31" max="31" width="8.42578125" style="25" customWidth="1"/>
    <col min="32" max="32" width="8.85546875" style="4" customWidth="1"/>
    <col min="33" max="33" width="11.28515625" style="25" customWidth="1"/>
    <col min="34" max="34" width="12.140625" style="4" customWidth="1"/>
    <col min="35" max="35" width="6.7109375" style="4" customWidth="1"/>
    <col min="36" max="36" width="6.85546875" style="25" customWidth="1"/>
    <col min="37" max="37" width="14.42578125" style="4" customWidth="1"/>
    <col min="38" max="38" width="40.140625" style="4" customWidth="1"/>
    <col min="39" max="39" width="13.7109375" style="4" customWidth="1"/>
    <col min="40" max="40" width="14.28515625" style="4" customWidth="1"/>
    <col min="41" max="41" width="11.28515625" style="38" bestFit="1" customWidth="1"/>
    <col min="42" max="42" width="14.7109375" style="38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4" t="s">
        <v>18</v>
      </c>
      <c r="O1" s="17" t="s">
        <v>18</v>
      </c>
      <c r="P1" s="17"/>
      <c r="Q1" s="1" t="s">
        <v>18</v>
      </c>
      <c r="R1" s="1" t="s">
        <v>18</v>
      </c>
      <c r="S1" s="47"/>
      <c r="T1" s="47" t="s">
        <v>18</v>
      </c>
      <c r="U1" s="47" t="s">
        <v>18</v>
      </c>
      <c r="V1" s="47" t="s">
        <v>18</v>
      </c>
      <c r="W1" s="47"/>
      <c r="X1" s="1" t="s">
        <v>7</v>
      </c>
      <c r="Y1" s="1" t="s">
        <v>7</v>
      </c>
      <c r="Z1" s="1" t="s">
        <v>18</v>
      </c>
      <c r="AA1" s="24" t="s">
        <v>18</v>
      </c>
      <c r="AB1" s="1" t="s">
        <v>18</v>
      </c>
      <c r="AE1" s="24"/>
      <c r="AG1" s="24"/>
      <c r="AJ1" s="24"/>
      <c r="AL1" s="1" t="s">
        <v>18</v>
      </c>
      <c r="AM1" s="1" t="s">
        <v>18</v>
      </c>
      <c r="AO1" s="37"/>
      <c r="AP1" s="37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20230101..20230131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50" hidden="1">
      <c r="A17" s="1" t="s">
        <v>7</v>
      </c>
    </row>
    <row r="18" spans="1:50" s="26" customFormat="1" hidden="1">
      <c r="A18" s="26" t="s">
        <v>7</v>
      </c>
      <c r="I18" s="27"/>
      <c r="N18" s="28"/>
      <c r="O18" s="29"/>
      <c r="P18" s="29"/>
      <c r="S18" s="49"/>
      <c r="T18" s="49"/>
      <c r="U18" s="49"/>
      <c r="V18" s="49"/>
      <c r="W18" s="49"/>
      <c r="AA18" s="65"/>
      <c r="AE18" s="28"/>
      <c r="AG18" s="28"/>
      <c r="AJ18" s="28"/>
      <c r="AO18" s="39"/>
      <c r="AP18" s="39"/>
    </row>
    <row r="19" spans="1:50">
      <c r="M19" s="20"/>
      <c r="N19" s="23"/>
      <c r="O19" s="21"/>
      <c r="P19" s="21"/>
      <c r="Q19" s="20"/>
      <c r="R19" s="20"/>
      <c r="S19" s="50"/>
      <c r="T19" s="50"/>
      <c r="U19" s="50"/>
      <c r="V19" s="50"/>
      <c r="W19" s="50"/>
      <c r="X19" s="20"/>
      <c r="Y19" s="20"/>
      <c r="Z19" s="20"/>
      <c r="AA19" s="66"/>
      <c r="AB19" s="20"/>
      <c r="AC19" s="20"/>
      <c r="AD19" s="20"/>
      <c r="AE19" s="23"/>
      <c r="AF19" s="20"/>
      <c r="AG19" s="23"/>
      <c r="AH19" s="20"/>
      <c r="AI19" s="20"/>
      <c r="AJ19" s="23"/>
      <c r="AK19" s="20"/>
      <c r="AL19" s="20"/>
      <c r="AM19" s="20"/>
      <c r="AN19" s="20"/>
    </row>
    <row r="20" spans="1:50" ht="15.75">
      <c r="M20" s="22"/>
      <c r="N20" s="22"/>
      <c r="O20" s="22"/>
      <c r="P20" s="22"/>
      <c r="Q20" s="22"/>
      <c r="R20" s="22"/>
      <c r="S20" s="51"/>
      <c r="T20" s="51"/>
      <c r="U20" s="51"/>
      <c r="V20" s="51"/>
      <c r="W20" s="51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50" s="43" customFormat="1" ht="18.75">
      <c r="A21" s="42"/>
      <c r="B21" s="42"/>
      <c r="I21" s="44"/>
      <c r="M21" s="77" t="s">
        <v>76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46"/>
      <c r="AO21" s="45"/>
      <c r="AP21" s="45"/>
    </row>
    <row r="22" spans="1:50" ht="15.75">
      <c r="M22" s="22"/>
      <c r="N22" s="22"/>
      <c r="O22" s="22"/>
      <c r="P22" s="22"/>
      <c r="Q22" s="22"/>
      <c r="R22" s="22"/>
      <c r="S22" s="51"/>
      <c r="T22" s="51"/>
      <c r="U22" s="51"/>
      <c r="V22" s="51"/>
      <c r="W22" s="51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50" s="58" customFormat="1" ht="63">
      <c r="A23" s="57"/>
      <c r="B23" s="57"/>
      <c r="E23" s="59" t="s">
        <v>29</v>
      </c>
      <c r="I23" s="60"/>
      <c r="K23" s="52" t="s">
        <v>77</v>
      </c>
      <c r="L23" s="52" t="s">
        <v>78</v>
      </c>
      <c r="M23" s="52" t="s">
        <v>14</v>
      </c>
      <c r="N23" s="52" t="s">
        <v>16</v>
      </c>
      <c r="O23" s="61" t="s">
        <v>30</v>
      </c>
      <c r="P23" s="61" t="s">
        <v>79</v>
      </c>
      <c r="Q23" s="52" t="s">
        <v>31</v>
      </c>
      <c r="R23" s="62" t="s">
        <v>38</v>
      </c>
      <c r="S23" s="52" t="s">
        <v>312</v>
      </c>
      <c r="T23" s="52" t="s">
        <v>80</v>
      </c>
      <c r="U23" s="52" t="s">
        <v>34</v>
      </c>
      <c r="V23" s="53" t="s">
        <v>81</v>
      </c>
      <c r="W23" s="53" t="s">
        <v>82</v>
      </c>
      <c r="X23" s="69" t="s">
        <v>36</v>
      </c>
      <c r="Y23" s="69" t="s">
        <v>12</v>
      </c>
      <c r="Z23" s="62" t="s">
        <v>32</v>
      </c>
      <c r="AA23" s="52" t="s">
        <v>13</v>
      </c>
      <c r="AB23" s="62" t="s">
        <v>37</v>
      </c>
      <c r="AC23" s="63" t="s">
        <v>57</v>
      </c>
      <c r="AD23" s="63" t="s">
        <v>58</v>
      </c>
      <c r="AE23" s="67" t="s">
        <v>83</v>
      </c>
      <c r="AF23" s="62" t="s">
        <v>84</v>
      </c>
      <c r="AG23" s="52" t="s">
        <v>85</v>
      </c>
      <c r="AH23" s="62" t="s">
        <v>86</v>
      </c>
      <c r="AI23" s="62" t="s">
        <v>87</v>
      </c>
      <c r="AJ23" s="71" t="s">
        <v>94</v>
      </c>
      <c r="AK23" s="71" t="s">
        <v>88</v>
      </c>
      <c r="AL23" s="71" t="s">
        <v>89</v>
      </c>
      <c r="AM23" s="71" t="s">
        <v>90</v>
      </c>
      <c r="AN23" s="71" t="s">
        <v>91</v>
      </c>
      <c r="AO23" s="71" t="s">
        <v>92</v>
      </c>
      <c r="AP23" s="71" t="s">
        <v>93</v>
      </c>
    </row>
    <row r="24" spans="1:50">
      <c r="B24" s="1" t="str">
        <f>IF(M24="","Hide","Show")</f>
        <v>Show</v>
      </c>
      <c r="C24" s="4" t="s">
        <v>48</v>
      </c>
      <c r="E24" s="13" t="s">
        <v>310</v>
      </c>
      <c r="K24" s="4">
        <f>MONTH(N24)</f>
        <v>1</v>
      </c>
      <c r="L24" s="4">
        <f>YEAR(N24)</f>
        <v>2023</v>
      </c>
      <c r="M24" s="4">
        <v>33030595</v>
      </c>
      <c r="N24" s="41">
        <v>44930</v>
      </c>
      <c r="O24" s="4" t="s">
        <v>288</v>
      </c>
      <c r="P24" s="4" t="s">
        <v>289</v>
      </c>
      <c r="Q24" s="4" t="s">
        <v>290</v>
      </c>
      <c r="R24" s="4" t="s">
        <v>291</v>
      </c>
      <c r="S24" s="54" t="s">
        <v>292</v>
      </c>
      <c r="T24" s="54">
        <v>44911</v>
      </c>
      <c r="U24" s="54" t="s">
        <v>293</v>
      </c>
      <c r="V24" s="54">
        <v>44930</v>
      </c>
      <c r="W24" s="55">
        <f>SUM(N24-T24)</f>
        <v>19</v>
      </c>
      <c r="X24" s="70" t="s">
        <v>294</v>
      </c>
      <c r="Y24" s="70" t="s">
        <v>295</v>
      </c>
      <c r="Z24" s="70" t="s">
        <v>296</v>
      </c>
      <c r="AA24" s="64">
        <v>1</v>
      </c>
      <c r="AB24" s="70" t="s">
        <v>297</v>
      </c>
      <c r="AC24" s="40">
        <f>IFERROR(AD24/AA24,0)</f>
        <v>2868.79</v>
      </c>
      <c r="AD24" s="40">
        <v>2868.79</v>
      </c>
      <c r="AE24" s="68" t="s">
        <v>298</v>
      </c>
      <c r="AF24" s="40">
        <v>2868.79</v>
      </c>
      <c r="AG24" s="68" t="s">
        <v>95</v>
      </c>
      <c r="AH24" s="72" t="s">
        <v>299</v>
      </c>
      <c r="AI24" s="18"/>
      <c r="AJ24" s="68" t="s">
        <v>96</v>
      </c>
      <c r="AK24" s="4" t="s">
        <v>294</v>
      </c>
      <c r="AL24" s="4" t="s">
        <v>295</v>
      </c>
      <c r="AM24" s="4" t="s">
        <v>311</v>
      </c>
      <c r="AN24" s="16">
        <v>44927</v>
      </c>
      <c r="AO24" s="16">
        <v>45838</v>
      </c>
      <c r="AP24" s="4" t="s">
        <v>314</v>
      </c>
    </row>
    <row r="25" spans="1:50">
      <c r="A25" s="1" t="s">
        <v>136</v>
      </c>
      <c r="B25" s="1" t="str">
        <f t="shared" ref="B25:B27" si="0">IF(M25="","Hide","Show")</f>
        <v>Show</v>
      </c>
      <c r="C25" s="4" t="s">
        <v>48</v>
      </c>
      <c r="E25" s="13" t="str">
        <f>"""UICACS"","""",""SQL="",""2=DOCNUM"",""33030595"",""14=CUSTREF"",""8000007912"",""14=U_CUSTREF"",""8000007912"",""15=DOCDATE"",""04/01/2023"",""15=TAXDATE"",""04/01/2023"",""14=CARDCODE"",""CI0099-SGD"",""14=CARDNAME"",""INTEGRATED HEALTH INFORMATION SYSTEMS PTE. LTD."",""14=ITEMCODE"",""MS"&amp;"L5D-00162GLP"",""14=ITEMNAME"",""MS VISUAL STUDIO TEST PRO MSDN ALNG SA"",""10=QUANTITY"",""2.000000"",""14=U_PONO"",""940741"",""15=U_PODATE"",""16/12/2022"",""10=U_TLINTCOS"",""0.000000"",""2=SLPCODE"",""114"",""14=SLPNAME"",""E0001-AW"",""14=MEMO"",""ANGIE WONG"",""14=CONTACTNAME"",""E-I"&amp;"NVOICE(AP DIRECT)"",""10=LINETOTAL"",""2240.420000"",""14=U_ENR"","""",""14=U_MSENR"",""S7138270"",""14=U_MSPCN"",""AD5A91AA"",""14=ADDRESS2"",""ANDREW KUM_x000D_INTEGRATED HEALTH INFORMATION SYSTEMS PTE. LTD. 6 SERANGOON NORTH AVE 5, #01-01/02, SINGAPORE 554910_x000D_ANDREW KUM_x000D_TEL: 66"&amp;"315026_x000D_FAX: _x000D_EMAIL: andrew.kum@ihis.com.sg"""</f>
        <v>"UICACS","","SQL=","2=DOCNUM","33030595","14=CUSTREF","8000007912","14=U_CUSTREF","8000007912","15=DOCDATE","04/01/2023","15=TAXDATE","04/01/2023","14=CARDCODE","CI0099-SGD","14=CARDNAME","INTEGRATED HEALTH INFORMATION SYSTEMS PTE. LTD.","14=ITEMCODE","MSL5D-00162GLP","14=ITEMNAME","MS VISUAL STUDIO TEST PRO MSDN ALNG SA","10=QUANTITY","2.000000","14=U_PONO","940741","15=U_PODATE","16/12/2022","10=U_TLINTCOS","0.000000","2=SLPCODE","114","14=SLPNAME","E0001-AW","14=MEMO","ANGIE WONG","14=CONTACTNAME","E-INVOICE(AP DIRECT)","10=LINETOTAL","2240.420000","14=U_ENR","","14=U_MSENR","S7138270","14=U_MSPCN","AD5A91AA","14=ADDRESS2","ANDREW KUM_x000D_INTEGRATED HEALTH INFORMATION SYSTEMS PTE. LTD. 6 SERANGOON NORTH AVE 5, #01-01/02, SINGAPORE 554910_x000D_ANDREW KUM_x000D_TEL: 66315026_x000D_FAX: _x000D_EMAIL: andrew.kum@ihis.com.sg"</v>
      </c>
      <c r="K25" s="4">
        <f t="shared" ref="K25:K27" si="1">MONTH(N25)</f>
        <v>1</v>
      </c>
      <c r="L25" s="4">
        <f t="shared" ref="L25:L27" si="2">YEAR(N25)</f>
        <v>2023</v>
      </c>
      <c r="M25" s="4">
        <v>33030595</v>
      </c>
      <c r="N25" s="41">
        <v>44930</v>
      </c>
      <c r="O25" s="4" t="s">
        <v>288</v>
      </c>
      <c r="P25" s="4" t="s">
        <v>289</v>
      </c>
      <c r="Q25" s="4" t="s">
        <v>290</v>
      </c>
      <c r="R25" s="4" t="s">
        <v>291</v>
      </c>
      <c r="S25" s="54" t="s">
        <v>292</v>
      </c>
      <c r="T25" s="54">
        <v>44911</v>
      </c>
      <c r="U25" s="54" t="s">
        <v>293</v>
      </c>
      <c r="V25" s="54">
        <v>44930</v>
      </c>
      <c r="W25" s="55">
        <f t="shared" ref="W25:W27" si="3">SUM(N25-T25)</f>
        <v>19</v>
      </c>
      <c r="X25" s="70" t="s">
        <v>300</v>
      </c>
      <c r="Y25" s="70" t="s">
        <v>301</v>
      </c>
      <c r="Z25" s="70" t="s">
        <v>296</v>
      </c>
      <c r="AA25" s="64">
        <v>2</v>
      </c>
      <c r="AB25" s="70" t="s">
        <v>297</v>
      </c>
      <c r="AC25" s="40">
        <f t="shared" ref="AC25:AC27" si="4">IFERROR(AD25/AA25,0)</f>
        <v>1120.21</v>
      </c>
      <c r="AD25" s="40">
        <v>2240.42</v>
      </c>
      <c r="AE25" s="68" t="s">
        <v>298</v>
      </c>
      <c r="AF25" s="40">
        <v>2240.42</v>
      </c>
      <c r="AG25" s="68" t="s">
        <v>95</v>
      </c>
      <c r="AH25" s="72" t="s">
        <v>299</v>
      </c>
      <c r="AI25" s="18"/>
      <c r="AJ25" s="68" t="s">
        <v>96</v>
      </c>
      <c r="AK25" s="4" t="s">
        <v>300</v>
      </c>
      <c r="AL25" s="4" t="s">
        <v>301</v>
      </c>
      <c r="AM25" s="4" t="s">
        <v>311</v>
      </c>
      <c r="AN25" s="16">
        <v>44927</v>
      </c>
      <c r="AO25" s="16">
        <v>45838</v>
      </c>
      <c r="AP25" s="4" t="s">
        <v>314</v>
      </c>
    </row>
    <row r="26" spans="1:50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"""UICACS"","""",""SQL="",""2=DOCNUM"",""33030595"",""14=CUSTREF"",""8000007912"",""14=U_CUSTREF"",""8000007912"",""15=DOCDATE"",""04/01/2023"",""15=TAXDATE"",""04/01/2023"",""14=CARDCODE"",""CI0099-SGD"",""14=CARDNAME"",""INTEGRATED HEALTH INFORMATION SYSTEMS PTE. LTD."",""14=ITEMCODE"",""MS"&amp;"MX3-00117GLP"",""14=ITEMNAME"",""MS VSENTSUBMSDN ALNG SA MVL"",""10=QUANTITY"",""2.000000"",""14=U_PONO"",""940741"",""15=U_PODATE"",""16/12/2022"",""10=U_TLINTCOS"",""0.000000"",""2=SLPCODE"",""114"",""14=SLPNAME"",""E0001-AW"",""14=MEMO"",""ANGIE WONG"",""14=CONTACTNAME"",""E-INVOICE(AP D"&amp;"IRECT)"",""10=LINETOTAL"",""7790.220000"",""14=U_ENR"","""",""14=U_MSENR"",""S7138270"",""14=U_MSPCN"",""AD5A91AA"",""14=ADDRESS2"",""ANDREW KUM_x000D_INTEGRATED HEALTH INFORMATION SYSTEMS PTE. LTD. 6 SERANGOON NORTH AVE 5, #01-01/02, SINGAPORE 554910_x000D_ANDREW KUM_x000D_TEL: 66315026_x000D_FAX:"&amp;" _x000D_EMAIL: andrew.kum@ihis.com.sg"""</f>
        <v>"UICACS","","SQL=","2=DOCNUM","33030595","14=CUSTREF","8000007912","14=U_CUSTREF","8000007912","15=DOCDATE","04/01/2023","15=TAXDATE","04/01/2023","14=CARDCODE","CI0099-SGD","14=CARDNAME","INTEGRATED HEALTH INFORMATION SYSTEMS PTE. LTD.","14=ITEMCODE","MSMX3-00117GLP","14=ITEMNAME","MS VSENTSUBMSDN ALNG SA MVL","10=QUANTITY","2.000000","14=U_PONO","940741","15=U_PODATE","16/12/2022","10=U_TLINTCOS","0.000000","2=SLPCODE","114","14=SLPNAME","E0001-AW","14=MEMO","ANGIE WONG","14=CONTACTNAME","E-INVOICE(AP DIRECT)","10=LINETOTAL","7790.220000","14=U_ENR","","14=U_MSENR","S7138270","14=U_MSPCN","AD5A91AA","14=ADDRESS2","ANDREW KUM_x000D_INTEGRATED HEALTH INFORMATION SYSTEMS PTE. LTD. 6 SERANGOON NORTH AVE 5, #01-01/02, SINGAPORE 554910_x000D_ANDREW KUM_x000D_TEL: 66315026_x000D_FAX: _x000D_EMAIL: andrew.kum@ihis.com.sg"</v>
      </c>
      <c r="K26" s="4">
        <f t="shared" si="1"/>
        <v>1</v>
      </c>
      <c r="L26" s="4">
        <f t="shared" si="2"/>
        <v>2023</v>
      </c>
      <c r="M26" s="4">
        <v>33030595</v>
      </c>
      <c r="N26" s="41">
        <v>44930</v>
      </c>
      <c r="O26" s="4" t="s">
        <v>288</v>
      </c>
      <c r="P26" s="4" t="s">
        <v>289</v>
      </c>
      <c r="Q26" s="4" t="s">
        <v>290</v>
      </c>
      <c r="R26" s="4" t="s">
        <v>291</v>
      </c>
      <c r="S26" s="54" t="s">
        <v>292</v>
      </c>
      <c r="T26" s="54">
        <v>44911</v>
      </c>
      <c r="U26" s="54" t="s">
        <v>293</v>
      </c>
      <c r="V26" s="54">
        <v>44930</v>
      </c>
      <c r="W26" s="55">
        <f t="shared" si="3"/>
        <v>19</v>
      </c>
      <c r="X26" s="70" t="s">
        <v>302</v>
      </c>
      <c r="Y26" s="70" t="s">
        <v>303</v>
      </c>
      <c r="Z26" s="70" t="s">
        <v>296</v>
      </c>
      <c r="AA26" s="64">
        <v>2</v>
      </c>
      <c r="AB26" s="70" t="s">
        <v>297</v>
      </c>
      <c r="AC26" s="40">
        <f t="shared" si="4"/>
        <v>3895.11</v>
      </c>
      <c r="AD26" s="40">
        <v>7790.22</v>
      </c>
      <c r="AE26" s="68" t="s">
        <v>298</v>
      </c>
      <c r="AF26" s="40">
        <v>7790.22</v>
      </c>
      <c r="AG26" s="68" t="s">
        <v>95</v>
      </c>
      <c r="AH26" s="72" t="s">
        <v>299</v>
      </c>
      <c r="AI26" s="18"/>
      <c r="AJ26" s="68" t="s">
        <v>96</v>
      </c>
      <c r="AK26" s="4" t="s">
        <v>302</v>
      </c>
      <c r="AL26" s="4" t="s">
        <v>303</v>
      </c>
      <c r="AM26" s="4" t="s">
        <v>311</v>
      </c>
      <c r="AN26" s="16">
        <v>44927</v>
      </c>
      <c r="AO26" s="16">
        <v>45838</v>
      </c>
      <c r="AP26" s="4" t="s">
        <v>314</v>
      </c>
    </row>
    <row r="27" spans="1:50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"""UICACS"","""",""SQL="",""2=DOCNUM"",""33030746"",""14=CUSTREF"",""8000007747"",""14=U_CUSTREF"",""8000007747"",""15=DOCDATE"",""31/01/2023"",""15=TAXDATE"",""31/01/2023"",""14=CARDCODE"",""CI0099-SGD"",""14=CARDNAME"",""INTEGRATED HEALTH INFORMATION SYSTEMS PTE. LTD."",""14=ITEMCODE"",""MS"&amp;"7JQ-00355GLP"",""14=ITEMNAME"",""MS SQLSVRENTCORE SNGL SA MVL 2LIC CORELIC"",""10=QUANTITY"",""6.000000"",""14=U_PONO"",""939550/A"",""15=U_PODATE"",""14/10/2022"",""10=U_TLINTCOS"",""0.000000"",""2=SLPCODE"",""114"",""14=SLPNAME"",""E0001-AW"",""14=MEMO"",""ANGIE WONG"",""14=CONTACTNAME"""&amp;",""RAJARAM SUNDARRAJ"",""10=LINETOTAL"",""45107.520000"",""14=U_ENR"","""",""14=U_MSENR"",""S7138270"",""14=U_MSPCN"",""AD5A91AA"",""14=ADDRESS2"",""RAJARAM SUNDARRAJ_x000D_INTEGRATED HEALTH INFORMATION SYSTEMS PTE. LTD. 6 SERANGOON NORTH AVE 5, #01-01/02, SINGAPORE 554910_x000D_RAJARAM "&amp;"SUNDARRAJ_x000D_TEL: 93885325_x000D_FAX: _x000D_EMAIL: rajaram.sundarraj@ihis.com.sg"""</f>
        <v>"UICACS","","SQL=","2=DOCNUM","33030746","14=CUSTREF","8000007747","14=U_CUSTREF","8000007747","15=DOCDATE","31/01/2023","15=TAXDATE","31/01/2023","14=CARDCODE","CI0099-SGD","14=CARDNAME","INTEGRATED HEALTH INFORMATION SYSTEMS PTE. LTD.","14=ITEMCODE","MS7JQ-00355GLP","14=ITEMNAME","MS SQLSVRENTCORE SNGL SA MVL 2LIC CORELIC","10=QUANTITY","6.000000","14=U_PONO","939550/A","15=U_PODATE","14/10/2022","10=U_TLINTCOS","0.000000","2=SLPCODE","114","14=SLPNAME","E0001-AW","14=MEMO","ANGIE WONG","14=CONTACTNAME","RAJARAM SUNDARRAJ","10=LINETOTAL","45107.520000","14=U_ENR","","14=U_MSENR","S7138270","14=U_MSPCN","AD5A91AA","14=ADDRESS2","RAJARAM SUNDARRAJ_x000D_INTEGRATED HEALTH INFORMATION SYSTEMS PTE. LTD. 6 SERANGOON NORTH AVE 5, #01-01/02, SINGAPORE 554910_x000D_RAJARAM SUNDARRAJ_x000D_TEL: 93885325_x000D_FAX: _x000D_EMAIL: rajaram.sundarraj@ihis.com.sg"</v>
      </c>
      <c r="K27" s="4">
        <f t="shared" si="1"/>
        <v>1</v>
      </c>
      <c r="L27" s="4">
        <f t="shared" si="2"/>
        <v>2023</v>
      </c>
      <c r="M27" s="4">
        <v>33030746</v>
      </c>
      <c r="N27" s="41">
        <v>44957</v>
      </c>
      <c r="O27" s="4" t="s">
        <v>288</v>
      </c>
      <c r="P27" s="4" t="s">
        <v>289</v>
      </c>
      <c r="Q27" s="4" t="s">
        <v>290</v>
      </c>
      <c r="R27" s="4" t="s">
        <v>291</v>
      </c>
      <c r="S27" s="54" t="s">
        <v>304</v>
      </c>
      <c r="T27" s="54">
        <v>44848</v>
      </c>
      <c r="U27" s="54" t="s">
        <v>305</v>
      </c>
      <c r="V27" s="54">
        <v>44957</v>
      </c>
      <c r="W27" s="55">
        <f t="shared" si="3"/>
        <v>109</v>
      </c>
      <c r="X27" s="70" t="s">
        <v>306</v>
      </c>
      <c r="Y27" s="70" t="s">
        <v>307</v>
      </c>
      <c r="Z27" s="70" t="s">
        <v>296</v>
      </c>
      <c r="AA27" s="64">
        <v>6</v>
      </c>
      <c r="AB27" s="70" t="s">
        <v>308</v>
      </c>
      <c r="AC27" s="40">
        <f t="shared" si="4"/>
        <v>7517.9199999999992</v>
      </c>
      <c r="AD27" s="40">
        <v>45107.519999999997</v>
      </c>
      <c r="AE27" s="68" t="s">
        <v>298</v>
      </c>
      <c r="AF27" s="40">
        <v>45107.519999999997</v>
      </c>
      <c r="AG27" s="68" t="s">
        <v>95</v>
      </c>
      <c r="AH27" s="72" t="s">
        <v>309</v>
      </c>
      <c r="AI27" s="18"/>
      <c r="AJ27" s="68" t="s">
        <v>96</v>
      </c>
      <c r="AK27" s="4" t="s">
        <v>306</v>
      </c>
      <c r="AL27" s="4" t="s">
        <v>307</v>
      </c>
      <c r="AM27" s="4" t="s">
        <v>311</v>
      </c>
      <c r="AN27" s="16">
        <v>44958</v>
      </c>
      <c r="AO27" s="16">
        <v>45838</v>
      </c>
      <c r="AP27" s="4" t="s">
        <v>313</v>
      </c>
    </row>
    <row r="28" spans="1:50" hidden="1">
      <c r="B28" s="1" t="str">
        <f>IF(M28="","Hide","Show")</f>
        <v>Hide</v>
      </c>
      <c r="C28" s="4" t="s">
        <v>49</v>
      </c>
      <c r="E28" s="13" t="s">
        <v>287</v>
      </c>
      <c r="M28" s="4" t="s">
        <v>287</v>
      </c>
      <c r="N28" s="41" t="s">
        <v>287</v>
      </c>
      <c r="O28" s="4" t="s">
        <v>287</v>
      </c>
      <c r="P28" s="4"/>
      <c r="Q28" s="4" t="s">
        <v>287</v>
      </c>
      <c r="R28" s="4" t="s">
        <v>287</v>
      </c>
      <c r="T28" s="48" t="s">
        <v>287</v>
      </c>
      <c r="U28" s="48" t="s">
        <v>287</v>
      </c>
      <c r="V28" s="56"/>
      <c r="W28" s="55"/>
      <c r="X28" s="4" t="s">
        <v>287</v>
      </c>
      <c r="Y28" s="4" t="s">
        <v>287</v>
      </c>
      <c r="Z28" s="4" t="s">
        <v>287</v>
      </c>
      <c r="AA28" s="64" t="s">
        <v>287</v>
      </c>
      <c r="AB28" s="4" t="s">
        <v>287</v>
      </c>
      <c r="AC28" s="40">
        <f>IFERROR(AD28/AA28,0)</f>
        <v>0</v>
      </c>
      <c r="AD28" s="40" t="s">
        <v>287</v>
      </c>
      <c r="AE28" s="68"/>
      <c r="AF28" s="18"/>
      <c r="AG28" s="68"/>
      <c r="AH28" s="18" t="s">
        <v>287</v>
      </c>
      <c r="AI28" s="18"/>
      <c r="AJ28" s="68"/>
      <c r="AK28" s="18"/>
      <c r="AL28" s="5" t="s">
        <v>287</v>
      </c>
      <c r="AM28" s="4" t="s">
        <v>287</v>
      </c>
    </row>
    <row r="29" spans="1:50" hidden="1">
      <c r="B29" s="1" t="str">
        <f>IF(M29="","Hide","Show")</f>
        <v>Hide</v>
      </c>
      <c r="C29" s="4" t="s">
        <v>50</v>
      </c>
      <c r="E29" s="13" t="s">
        <v>287</v>
      </c>
      <c r="M29" s="4" t="s">
        <v>287</v>
      </c>
      <c r="N29" s="41" t="s">
        <v>287</v>
      </c>
      <c r="O29" s="4" t="s">
        <v>287</v>
      </c>
      <c r="P29" s="4"/>
      <c r="Q29" s="4" t="s">
        <v>287</v>
      </c>
      <c r="R29" s="4" t="s">
        <v>287</v>
      </c>
      <c r="T29" s="48" t="s">
        <v>287</v>
      </c>
      <c r="U29" s="48" t="s">
        <v>287</v>
      </c>
      <c r="V29" s="56"/>
      <c r="W29" s="55"/>
      <c r="X29" s="4" t="s">
        <v>287</v>
      </c>
      <c r="Y29" s="4" t="s">
        <v>287</v>
      </c>
      <c r="Z29" s="4" t="s">
        <v>287</v>
      </c>
      <c r="AA29" s="64" t="s">
        <v>287</v>
      </c>
      <c r="AB29" s="4" t="s">
        <v>287</v>
      </c>
      <c r="AC29" s="40">
        <f>IFERROR(AD29/AA29,0)</f>
        <v>0</v>
      </c>
      <c r="AD29" s="40" t="s">
        <v>287</v>
      </c>
      <c r="AE29" s="68"/>
      <c r="AF29" s="18"/>
      <c r="AG29" s="68"/>
      <c r="AH29" s="18"/>
      <c r="AI29" s="18"/>
      <c r="AJ29" s="68"/>
      <c r="AK29" s="18"/>
      <c r="AL29" s="5" t="s">
        <v>287</v>
      </c>
      <c r="AM29" s="4" t="s">
        <v>287</v>
      </c>
    </row>
    <row r="30" spans="1:50">
      <c r="M30" s="74"/>
      <c r="N30" s="75"/>
      <c r="O30" s="4"/>
      <c r="R30" s="74"/>
      <c r="T30" s="54"/>
      <c r="V30" s="54"/>
      <c r="W30" s="55"/>
      <c r="AC30" s="40"/>
      <c r="AD30" s="40"/>
      <c r="AF30" s="40"/>
      <c r="AH30" s="76"/>
      <c r="AJ30" s="68"/>
      <c r="AL30" s="5"/>
      <c r="AN30" s="25"/>
      <c r="AO30" s="25"/>
    </row>
    <row r="31" spans="1:50">
      <c r="AW31" s="16"/>
    </row>
    <row r="32" spans="1:50">
      <c r="AX32" s="16"/>
    </row>
    <row r="33" spans="51:59">
      <c r="AY33" s="16"/>
    </row>
    <row r="34" spans="51:59">
      <c r="AZ34" s="16"/>
    </row>
    <row r="35" spans="51:59">
      <c r="BA35" s="16"/>
    </row>
    <row r="36" spans="51:59">
      <c r="BB36" s="16"/>
    </row>
    <row r="37" spans="51:59">
      <c r="BC37" s="16"/>
    </row>
    <row r="38" spans="51:59">
      <c r="BD38" s="16"/>
    </row>
    <row r="39" spans="51:59">
      <c r="BE39" s="16"/>
    </row>
    <row r="40" spans="51:59">
      <c r="BF40" s="16"/>
    </row>
    <row r="41" spans="51:59">
      <c r="BG41" s="16"/>
    </row>
  </sheetData>
  <sortState xmlns:xlrd2="http://schemas.microsoft.com/office/spreadsheetml/2017/richdata2" ref="M24:AP393">
    <sortCondition ref="Q24:Q395"/>
  </sortState>
  <mergeCells count="1">
    <mergeCell ref="M21:AM2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57</v>
      </c>
      <c r="S2" s="33" t="s">
        <v>58</v>
      </c>
    </row>
    <row r="3" spans="1:19">
      <c r="B3" s="34" t="s">
        <v>59</v>
      </c>
      <c r="C3" s="35" t="s">
        <v>60</v>
      </c>
      <c r="D3" s="34" t="s">
        <v>39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40</v>
      </c>
      <c r="J3" s="34" t="s">
        <v>65</v>
      </c>
      <c r="K3" s="34" t="s">
        <v>66</v>
      </c>
      <c r="L3" s="34" t="s">
        <v>67</v>
      </c>
      <c r="M3" s="34" t="s">
        <v>68</v>
      </c>
      <c r="N3" s="34" t="s">
        <v>69</v>
      </c>
      <c r="O3" s="34" t="s">
        <v>70</v>
      </c>
      <c r="P3" s="35" t="s">
        <v>71</v>
      </c>
      <c r="Q3" s="34" t="s">
        <v>72</v>
      </c>
      <c r="R3" s="36" t="e">
        <v>#VALUE!</v>
      </c>
      <c r="S3" s="36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6"/>
      <c r="S4" s="36"/>
    </row>
    <row r="5" spans="1:19" ht="195">
      <c r="B5" t="s">
        <v>74</v>
      </c>
      <c r="C5" s="30" t="s">
        <v>54</v>
      </c>
    </row>
    <row r="7" spans="1:19" ht="195">
      <c r="C7" s="30" t="s">
        <v>56</v>
      </c>
    </row>
    <row r="9" spans="1:19" ht="195">
      <c r="C9" s="30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73" t="s">
        <v>104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282</v>
      </c>
    </row>
    <row r="4" spans="1:5">
      <c r="A4" s="73" t="s">
        <v>0</v>
      </c>
      <c r="B4" s="73" t="s">
        <v>6</v>
      </c>
      <c r="C4" s="73" t="s">
        <v>283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73" t="s">
        <v>104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282</v>
      </c>
    </row>
    <row r="4" spans="1:5">
      <c r="A4" s="73" t="s">
        <v>0</v>
      </c>
      <c r="B4" s="73" t="s">
        <v>6</v>
      </c>
      <c r="C4" s="73" t="s">
        <v>283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73" t="s">
        <v>135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268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B25" s="73" t="s">
        <v>127</v>
      </c>
      <c r="C25" s="73" t="s">
        <v>49</v>
      </c>
      <c r="E25" s="73" t="s">
        <v>128</v>
      </c>
      <c r="M25" s="73" t="s">
        <v>173</v>
      </c>
      <c r="N25" s="73" t="s">
        <v>174</v>
      </c>
      <c r="O25" s="73" t="s">
        <v>175</v>
      </c>
      <c r="Q25" s="73" t="s">
        <v>177</v>
      </c>
      <c r="R25" s="73" t="s">
        <v>178</v>
      </c>
      <c r="T25" s="73" t="s">
        <v>183</v>
      </c>
      <c r="U25" s="73" t="s">
        <v>179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H25" s="73" t="s">
        <v>190</v>
      </c>
      <c r="AL25" s="73" t="s">
        <v>269</v>
      </c>
      <c r="AM25" s="73" t="s">
        <v>270</v>
      </c>
    </row>
    <row r="26" spans="1:42">
      <c r="B26" s="73" t="s">
        <v>130</v>
      </c>
      <c r="C26" s="73" t="s">
        <v>50</v>
      </c>
      <c r="E26" s="73" t="s">
        <v>131</v>
      </c>
      <c r="M26" s="73" t="s">
        <v>195</v>
      </c>
      <c r="N26" s="73" t="s">
        <v>196</v>
      </c>
      <c r="O26" s="73" t="s">
        <v>197</v>
      </c>
      <c r="Q26" s="73" t="s">
        <v>199</v>
      </c>
      <c r="R26" s="73" t="s">
        <v>200</v>
      </c>
      <c r="T26" s="73" t="s">
        <v>205</v>
      </c>
      <c r="U26" s="73" t="s">
        <v>201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L26" s="73" t="s">
        <v>271</v>
      </c>
      <c r="AM26" s="73" t="s">
        <v>272</v>
      </c>
    </row>
    <row r="28" spans="1:42">
      <c r="AC28" s="73" t="s">
        <v>133</v>
      </c>
      <c r="AD28" s="7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73" t="s">
        <v>135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268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B25" s="73" t="s">
        <v>127</v>
      </c>
      <c r="C25" s="73" t="s">
        <v>49</v>
      </c>
      <c r="E25" s="73" t="s">
        <v>128</v>
      </c>
      <c r="M25" s="73" t="s">
        <v>173</v>
      </c>
      <c r="N25" s="73" t="s">
        <v>174</v>
      </c>
      <c r="O25" s="73" t="s">
        <v>175</v>
      </c>
      <c r="Q25" s="73" t="s">
        <v>177</v>
      </c>
      <c r="R25" s="73" t="s">
        <v>178</v>
      </c>
      <c r="T25" s="73" t="s">
        <v>183</v>
      </c>
      <c r="U25" s="73" t="s">
        <v>179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H25" s="73" t="s">
        <v>190</v>
      </c>
      <c r="AL25" s="73" t="s">
        <v>269</v>
      </c>
      <c r="AM25" s="73" t="s">
        <v>270</v>
      </c>
    </row>
    <row r="26" spans="1:42">
      <c r="B26" s="73" t="s">
        <v>130</v>
      </c>
      <c r="C26" s="73" t="s">
        <v>50</v>
      </c>
      <c r="E26" s="73" t="s">
        <v>131</v>
      </c>
      <c r="M26" s="73" t="s">
        <v>195</v>
      </c>
      <c r="N26" s="73" t="s">
        <v>196</v>
      </c>
      <c r="O26" s="73" t="s">
        <v>197</v>
      </c>
      <c r="Q26" s="73" t="s">
        <v>199</v>
      </c>
      <c r="R26" s="73" t="s">
        <v>200</v>
      </c>
      <c r="T26" s="73" t="s">
        <v>205</v>
      </c>
      <c r="U26" s="73" t="s">
        <v>201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L26" s="73" t="s">
        <v>271</v>
      </c>
      <c r="AM26" s="73" t="s">
        <v>272</v>
      </c>
    </row>
    <row r="28" spans="1:42">
      <c r="AC28" s="73" t="s">
        <v>133</v>
      </c>
      <c r="AD28" s="7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76EB1-8794-4772-B3E0-546CDCDC8D9D}">
  <dimension ref="A1:E13"/>
  <sheetViews>
    <sheetView workbookViewId="0"/>
  </sheetViews>
  <sheetFormatPr defaultRowHeight="15"/>
  <sheetData>
    <row r="1" spans="1:5">
      <c r="A1" s="73" t="s">
        <v>138</v>
      </c>
      <c r="B1" s="73" t="s">
        <v>1</v>
      </c>
      <c r="C1" s="73" t="s">
        <v>2</v>
      </c>
      <c r="D1" s="73" t="s">
        <v>3</v>
      </c>
    </row>
    <row r="2" spans="1:5">
      <c r="B2" s="73" t="s">
        <v>19</v>
      </c>
      <c r="C2" s="73" t="s">
        <v>4</v>
      </c>
    </row>
    <row r="3" spans="1:5">
      <c r="A3" s="73" t="s">
        <v>0</v>
      </c>
      <c r="B3" s="73" t="s">
        <v>5</v>
      </c>
      <c r="C3" s="73" t="s">
        <v>282</v>
      </c>
    </row>
    <row r="4" spans="1:5">
      <c r="A4" s="73" t="s">
        <v>0</v>
      </c>
      <c r="B4" s="73" t="s">
        <v>6</v>
      </c>
      <c r="C4" s="73" t="s">
        <v>283</v>
      </c>
    </row>
    <row r="5" spans="1:5">
      <c r="A5" s="73" t="s">
        <v>0</v>
      </c>
      <c r="B5" s="73" t="s">
        <v>26</v>
      </c>
      <c r="C5" s="73" t="s">
        <v>97</v>
      </c>
      <c r="D5" s="73" t="s">
        <v>98</v>
      </c>
      <c r="E5" s="73" t="s">
        <v>45</v>
      </c>
    </row>
    <row r="8" spans="1:5">
      <c r="A8" s="73" t="s">
        <v>8</v>
      </c>
      <c r="C8" s="73" t="s">
        <v>99</v>
      </c>
    </row>
    <row r="9" spans="1:5">
      <c r="A9" s="73" t="s">
        <v>9</v>
      </c>
      <c r="C9" s="73" t="s">
        <v>100</v>
      </c>
    </row>
    <row r="10" spans="1:5">
      <c r="B10" s="73" t="s">
        <v>42</v>
      </c>
      <c r="C10" s="73" t="s">
        <v>101</v>
      </c>
    </row>
    <row r="11" spans="1:5">
      <c r="B11" s="73" t="s">
        <v>39</v>
      </c>
      <c r="C11" s="73" t="s">
        <v>101</v>
      </c>
    </row>
    <row r="12" spans="1:5">
      <c r="B12" s="73" t="s">
        <v>43</v>
      </c>
      <c r="C12" s="73" t="s">
        <v>102</v>
      </c>
    </row>
    <row r="13" spans="1:5">
      <c r="B13" s="73" t="s">
        <v>44</v>
      </c>
      <c r="C13" s="73" t="s">
        <v>103</v>
      </c>
      <c r="D13" s="7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92F9-3291-43CB-999E-9788CA0397F3}">
  <dimension ref="A1:AV31"/>
  <sheetViews>
    <sheetView workbookViewId="0"/>
  </sheetViews>
  <sheetFormatPr defaultRowHeight="15"/>
  <sheetData>
    <row r="1" spans="1:48">
      <c r="A1" s="73" t="s">
        <v>150</v>
      </c>
      <c r="B1" s="73" t="s">
        <v>46</v>
      </c>
      <c r="C1" s="73" t="s">
        <v>7</v>
      </c>
      <c r="D1" s="73" t="s">
        <v>7</v>
      </c>
      <c r="E1" s="73" t="s">
        <v>7</v>
      </c>
      <c r="F1" s="73" t="s">
        <v>7</v>
      </c>
      <c r="G1" s="73" t="s">
        <v>7</v>
      </c>
      <c r="H1" s="73" t="s">
        <v>7</v>
      </c>
      <c r="I1" s="73" t="s">
        <v>7</v>
      </c>
      <c r="J1" s="73" t="s">
        <v>53</v>
      </c>
      <c r="M1" s="73" t="s">
        <v>18</v>
      </c>
      <c r="N1" s="73" t="s">
        <v>18</v>
      </c>
      <c r="O1" s="73" t="s">
        <v>18</v>
      </c>
      <c r="Q1" s="73" t="s">
        <v>18</v>
      </c>
      <c r="R1" s="73" t="s">
        <v>18</v>
      </c>
      <c r="T1" s="73" t="s">
        <v>18</v>
      </c>
      <c r="U1" s="73" t="s">
        <v>18</v>
      </c>
      <c r="V1" s="73" t="s">
        <v>18</v>
      </c>
      <c r="X1" s="73" t="s">
        <v>7</v>
      </c>
      <c r="Y1" s="73" t="s">
        <v>7</v>
      </c>
      <c r="Z1" s="73" t="s">
        <v>18</v>
      </c>
      <c r="AA1" s="73" t="s">
        <v>18</v>
      </c>
      <c r="AB1" s="73" t="s">
        <v>18</v>
      </c>
      <c r="AL1" s="73" t="s">
        <v>18</v>
      </c>
      <c r="AM1" s="73" t="s">
        <v>18</v>
      </c>
      <c r="AU1" s="73" t="s">
        <v>7</v>
      </c>
      <c r="AV1" s="73" t="s">
        <v>7</v>
      </c>
    </row>
    <row r="2" spans="1:48">
      <c r="A2" s="73" t="s">
        <v>7</v>
      </c>
      <c r="D2" s="73" t="s">
        <v>19</v>
      </c>
      <c r="E2" s="73" t="s">
        <v>105</v>
      </c>
    </row>
    <row r="3" spans="1:48">
      <c r="A3" s="73" t="s">
        <v>7</v>
      </c>
      <c r="D3" s="73" t="s">
        <v>22</v>
      </c>
      <c r="E3" s="73" t="s">
        <v>20</v>
      </c>
      <c r="F3" s="73" t="s">
        <v>21</v>
      </c>
      <c r="G3" s="73" t="s">
        <v>23</v>
      </c>
      <c r="H3" s="73" t="s">
        <v>47</v>
      </c>
      <c r="I3" s="73" t="s">
        <v>24</v>
      </c>
    </row>
    <row r="4" spans="1:48">
      <c r="A4" s="73" t="s">
        <v>7</v>
      </c>
      <c r="C4" s="73" t="s">
        <v>11</v>
      </c>
      <c r="D4" s="73" t="s">
        <v>106</v>
      </c>
      <c r="E4" s="73" t="s">
        <v>107</v>
      </c>
      <c r="F4" s="73" t="s">
        <v>51</v>
      </c>
      <c r="G4" s="73" t="s">
        <v>25</v>
      </c>
      <c r="H4" s="73" t="s">
        <v>108</v>
      </c>
    </row>
    <row r="5" spans="1:48">
      <c r="A5" s="73" t="s">
        <v>7</v>
      </c>
      <c r="C5" s="73" t="s">
        <v>10</v>
      </c>
      <c r="D5" s="73" t="s">
        <v>109</v>
      </c>
      <c r="E5" s="73" t="s">
        <v>110</v>
      </c>
      <c r="F5" s="73" t="s">
        <v>52</v>
      </c>
      <c r="G5" s="73" t="s">
        <v>25</v>
      </c>
      <c r="H5" s="73" t="s">
        <v>108</v>
      </c>
      <c r="I5" s="73" t="s">
        <v>111</v>
      </c>
    </row>
    <row r="6" spans="1:48">
      <c r="A6" s="73" t="s">
        <v>7</v>
      </c>
      <c r="C6" s="73" t="s">
        <v>41</v>
      </c>
      <c r="D6" s="73" t="s">
        <v>112</v>
      </c>
      <c r="E6" s="73" t="s">
        <v>113</v>
      </c>
      <c r="F6" s="73" t="s">
        <v>52</v>
      </c>
      <c r="G6" s="73" t="s">
        <v>25</v>
      </c>
      <c r="H6" s="73" t="s">
        <v>108</v>
      </c>
      <c r="I6" s="73" t="s">
        <v>114</v>
      </c>
    </row>
    <row r="7" spans="1:48">
      <c r="A7" s="73" t="s">
        <v>7</v>
      </c>
    </row>
    <row r="8" spans="1:48">
      <c r="A8" s="73" t="s">
        <v>7</v>
      </c>
    </row>
    <row r="9" spans="1:48">
      <c r="A9" s="73" t="s">
        <v>7</v>
      </c>
    </row>
    <row r="10" spans="1:48">
      <c r="A10" s="73" t="s">
        <v>7</v>
      </c>
    </row>
    <row r="11" spans="1:48">
      <c r="A11" s="73" t="s">
        <v>7</v>
      </c>
      <c r="C11" s="73" t="s">
        <v>27</v>
      </c>
      <c r="E11" s="73" t="s">
        <v>115</v>
      </c>
    </row>
    <row r="12" spans="1:48">
      <c r="A12" s="73" t="s">
        <v>7</v>
      </c>
      <c r="C12" s="73" t="s">
        <v>28</v>
      </c>
      <c r="E12" s="73" t="s">
        <v>116</v>
      </c>
    </row>
    <row r="13" spans="1:48">
      <c r="A13" s="73" t="s">
        <v>7</v>
      </c>
      <c r="C13" s="73" t="s">
        <v>42</v>
      </c>
      <c r="E13" s="73" t="s">
        <v>117</v>
      </c>
    </row>
    <row r="14" spans="1:48">
      <c r="A14" s="73" t="s">
        <v>7</v>
      </c>
      <c r="C14" s="73" t="s">
        <v>39</v>
      </c>
      <c r="E14" s="73" t="s">
        <v>118</v>
      </c>
    </row>
    <row r="15" spans="1:48">
      <c r="A15" s="73" t="s">
        <v>7</v>
      </c>
      <c r="C15" s="73" t="s">
        <v>43</v>
      </c>
      <c r="E15" s="73" t="s">
        <v>119</v>
      </c>
    </row>
    <row r="16" spans="1:48">
      <c r="A16" s="73" t="s">
        <v>7</v>
      </c>
      <c r="C16" s="73" t="s">
        <v>44</v>
      </c>
      <c r="E16" s="73" t="s">
        <v>120</v>
      </c>
    </row>
    <row r="17" spans="1:42">
      <c r="A17" s="73" t="s">
        <v>7</v>
      </c>
    </row>
    <row r="18" spans="1:42">
      <c r="A18" s="73" t="s">
        <v>7</v>
      </c>
    </row>
    <row r="21" spans="1:42">
      <c r="M21" s="73" t="s">
        <v>76</v>
      </c>
    </row>
    <row r="23" spans="1:42">
      <c r="E23" s="73" t="s">
        <v>29</v>
      </c>
      <c r="K23" s="73" t="s">
        <v>77</v>
      </c>
      <c r="L23" s="73" t="s">
        <v>78</v>
      </c>
      <c r="M23" s="73" t="s">
        <v>14</v>
      </c>
      <c r="N23" s="73" t="s">
        <v>16</v>
      </c>
      <c r="O23" s="73" t="s">
        <v>30</v>
      </c>
      <c r="P23" s="73" t="s">
        <v>79</v>
      </c>
      <c r="Q23" s="73" t="s">
        <v>31</v>
      </c>
      <c r="R23" s="73" t="s">
        <v>38</v>
      </c>
      <c r="S23" s="73" t="s">
        <v>15</v>
      </c>
      <c r="T23" s="73" t="s">
        <v>80</v>
      </c>
      <c r="U23" s="73" t="s">
        <v>34</v>
      </c>
      <c r="V23" s="73" t="s">
        <v>81</v>
      </c>
      <c r="W23" s="73" t="s">
        <v>82</v>
      </c>
      <c r="X23" s="73" t="s">
        <v>36</v>
      </c>
      <c r="Y23" s="73" t="s">
        <v>12</v>
      </c>
      <c r="Z23" s="73" t="s">
        <v>32</v>
      </c>
      <c r="AA23" s="73" t="s">
        <v>13</v>
      </c>
      <c r="AB23" s="73" t="s">
        <v>37</v>
      </c>
      <c r="AC23" s="73" t="s">
        <v>57</v>
      </c>
      <c r="AD23" s="73" t="s">
        <v>58</v>
      </c>
      <c r="AE23" s="73" t="s">
        <v>83</v>
      </c>
      <c r="AF23" s="73" t="s">
        <v>84</v>
      </c>
      <c r="AG23" s="73" t="s">
        <v>85</v>
      </c>
      <c r="AH23" s="73" t="s">
        <v>86</v>
      </c>
      <c r="AI23" s="73" t="s">
        <v>87</v>
      </c>
      <c r="AJ23" s="73" t="s">
        <v>94</v>
      </c>
      <c r="AK23" s="73" t="s">
        <v>88</v>
      </c>
      <c r="AL23" s="73" t="s">
        <v>89</v>
      </c>
      <c r="AM23" s="73" t="s">
        <v>90</v>
      </c>
      <c r="AN23" s="73" t="s">
        <v>91</v>
      </c>
      <c r="AO23" s="73" t="s">
        <v>92</v>
      </c>
      <c r="AP23" s="73" t="s">
        <v>93</v>
      </c>
    </row>
    <row r="24" spans="1:42">
      <c r="B24" s="73" t="s">
        <v>121</v>
      </c>
      <c r="C24" s="73" t="s">
        <v>48</v>
      </c>
      <c r="E24" s="73" t="s">
        <v>122</v>
      </c>
      <c r="K24" s="73" t="s">
        <v>123</v>
      </c>
      <c r="L24" s="73" t="s">
        <v>124</v>
      </c>
      <c r="M24" s="73" t="s">
        <v>152</v>
      </c>
      <c r="N24" s="73" t="s">
        <v>153</v>
      </c>
      <c r="O24" s="73" t="s">
        <v>154</v>
      </c>
      <c r="P24" s="73" t="s">
        <v>155</v>
      </c>
      <c r="Q24" s="73" t="s">
        <v>156</v>
      </c>
      <c r="R24" s="73" t="s">
        <v>157</v>
      </c>
      <c r="S24" s="73" t="s">
        <v>268</v>
      </c>
      <c r="T24" s="73" t="s">
        <v>158</v>
      </c>
      <c r="U24" s="73" t="s">
        <v>159</v>
      </c>
      <c r="V24" s="73" t="s">
        <v>160</v>
      </c>
      <c r="W24" s="73" t="s">
        <v>125</v>
      </c>
      <c r="X24" s="73" t="s">
        <v>161</v>
      </c>
      <c r="Y24" s="73" t="s">
        <v>162</v>
      </c>
      <c r="Z24" s="73" t="s">
        <v>163</v>
      </c>
      <c r="AA24" s="73" t="s">
        <v>164</v>
      </c>
      <c r="AB24" s="73" t="s">
        <v>165</v>
      </c>
      <c r="AC24" s="73" t="s">
        <v>126</v>
      </c>
      <c r="AD24" s="73" t="s">
        <v>166</v>
      </c>
      <c r="AE24" s="73" t="s">
        <v>167</v>
      </c>
      <c r="AF24" s="73" t="s">
        <v>166</v>
      </c>
      <c r="AG24" s="73" t="s">
        <v>95</v>
      </c>
      <c r="AH24" s="73" t="s">
        <v>168</v>
      </c>
      <c r="AJ24" s="73" t="s">
        <v>96</v>
      </c>
      <c r="AK24" s="73" t="s">
        <v>161</v>
      </c>
      <c r="AL24" s="73" t="s">
        <v>162</v>
      </c>
      <c r="AM24" s="73" t="s">
        <v>169</v>
      </c>
      <c r="AN24" s="73" t="s">
        <v>170</v>
      </c>
      <c r="AO24" s="73" t="s">
        <v>171</v>
      </c>
      <c r="AP24" s="73" t="s">
        <v>172</v>
      </c>
    </row>
    <row r="25" spans="1:42">
      <c r="A25" s="73" t="s">
        <v>136</v>
      </c>
      <c r="B25" s="73" t="s">
        <v>127</v>
      </c>
      <c r="C25" s="73" t="s">
        <v>48</v>
      </c>
      <c r="E25" s="73" t="s">
        <v>284</v>
      </c>
      <c r="K25" s="73" t="s">
        <v>140</v>
      </c>
      <c r="L25" s="73" t="s">
        <v>141</v>
      </c>
      <c r="M25" s="73" t="s">
        <v>173</v>
      </c>
      <c r="N25" s="73" t="s">
        <v>174</v>
      </c>
      <c r="O25" s="73" t="s">
        <v>175</v>
      </c>
      <c r="P25" s="73" t="s">
        <v>176</v>
      </c>
      <c r="Q25" s="73" t="s">
        <v>177</v>
      </c>
      <c r="R25" s="73" t="s">
        <v>178</v>
      </c>
      <c r="S25" s="73" t="s">
        <v>273</v>
      </c>
      <c r="T25" s="73" t="s">
        <v>180</v>
      </c>
      <c r="U25" s="73" t="s">
        <v>181</v>
      </c>
      <c r="V25" s="73" t="s">
        <v>182</v>
      </c>
      <c r="W25" s="73" t="s">
        <v>142</v>
      </c>
      <c r="X25" s="73" t="s">
        <v>183</v>
      </c>
      <c r="Y25" s="73" t="s">
        <v>184</v>
      </c>
      <c r="Z25" s="73" t="s">
        <v>185</v>
      </c>
      <c r="AA25" s="73" t="s">
        <v>186</v>
      </c>
      <c r="AB25" s="73" t="s">
        <v>187</v>
      </c>
      <c r="AC25" s="73" t="s">
        <v>129</v>
      </c>
      <c r="AD25" s="73" t="s">
        <v>188</v>
      </c>
      <c r="AE25" s="73" t="s">
        <v>189</v>
      </c>
      <c r="AF25" s="73" t="s">
        <v>188</v>
      </c>
      <c r="AG25" s="73" t="s">
        <v>95</v>
      </c>
      <c r="AH25" s="73" t="s">
        <v>190</v>
      </c>
      <c r="AJ25" s="73" t="s">
        <v>96</v>
      </c>
      <c r="AK25" s="73" t="s">
        <v>183</v>
      </c>
      <c r="AL25" s="73" t="s">
        <v>184</v>
      </c>
      <c r="AM25" s="73" t="s">
        <v>191</v>
      </c>
      <c r="AN25" s="73" t="s">
        <v>192</v>
      </c>
      <c r="AO25" s="73" t="s">
        <v>193</v>
      </c>
      <c r="AP25" s="73" t="s">
        <v>194</v>
      </c>
    </row>
    <row r="26" spans="1:42">
      <c r="A26" s="73" t="s">
        <v>136</v>
      </c>
      <c r="B26" s="73" t="s">
        <v>130</v>
      </c>
      <c r="C26" s="73" t="s">
        <v>48</v>
      </c>
      <c r="E26" s="73" t="s">
        <v>285</v>
      </c>
      <c r="K26" s="73" t="s">
        <v>143</v>
      </c>
      <c r="L26" s="73" t="s">
        <v>144</v>
      </c>
      <c r="M26" s="73" t="s">
        <v>195</v>
      </c>
      <c r="N26" s="73" t="s">
        <v>196</v>
      </c>
      <c r="O26" s="73" t="s">
        <v>197</v>
      </c>
      <c r="P26" s="73" t="s">
        <v>198</v>
      </c>
      <c r="Q26" s="73" t="s">
        <v>199</v>
      </c>
      <c r="R26" s="73" t="s">
        <v>200</v>
      </c>
      <c r="S26" s="73" t="s">
        <v>274</v>
      </c>
      <c r="T26" s="73" t="s">
        <v>202</v>
      </c>
      <c r="U26" s="73" t="s">
        <v>203</v>
      </c>
      <c r="V26" s="73" t="s">
        <v>204</v>
      </c>
      <c r="W26" s="73" t="s">
        <v>145</v>
      </c>
      <c r="X26" s="73" t="s">
        <v>205</v>
      </c>
      <c r="Y26" s="73" t="s">
        <v>206</v>
      </c>
      <c r="Z26" s="73" t="s">
        <v>207</v>
      </c>
      <c r="AA26" s="73" t="s">
        <v>208</v>
      </c>
      <c r="AB26" s="73" t="s">
        <v>209</v>
      </c>
      <c r="AC26" s="73" t="s">
        <v>132</v>
      </c>
      <c r="AD26" s="73" t="s">
        <v>210</v>
      </c>
      <c r="AE26" s="73" t="s">
        <v>211</v>
      </c>
      <c r="AF26" s="73" t="s">
        <v>210</v>
      </c>
      <c r="AG26" s="73" t="s">
        <v>95</v>
      </c>
      <c r="AH26" s="73" t="s">
        <v>212</v>
      </c>
      <c r="AJ26" s="73" t="s">
        <v>96</v>
      </c>
      <c r="AK26" s="73" t="s">
        <v>205</v>
      </c>
      <c r="AL26" s="73" t="s">
        <v>206</v>
      </c>
      <c r="AM26" s="73" t="s">
        <v>213</v>
      </c>
      <c r="AN26" s="73" t="s">
        <v>214</v>
      </c>
      <c r="AO26" s="73" t="s">
        <v>215</v>
      </c>
      <c r="AP26" s="73" t="s">
        <v>216</v>
      </c>
    </row>
    <row r="27" spans="1:42">
      <c r="A27" s="73" t="s">
        <v>136</v>
      </c>
      <c r="B27" s="73" t="s">
        <v>146</v>
      </c>
      <c r="C27" s="73" t="s">
        <v>48</v>
      </c>
      <c r="E27" s="73" t="s">
        <v>286</v>
      </c>
      <c r="K27" s="73" t="s">
        <v>217</v>
      </c>
      <c r="L27" s="73" t="s">
        <v>218</v>
      </c>
      <c r="M27" s="73" t="s">
        <v>219</v>
      </c>
      <c r="N27" s="73" t="s">
        <v>220</v>
      </c>
      <c r="O27" s="73" t="s">
        <v>221</v>
      </c>
      <c r="P27" s="73" t="s">
        <v>222</v>
      </c>
      <c r="Q27" s="73" t="s">
        <v>223</v>
      </c>
      <c r="R27" s="73" t="s">
        <v>224</v>
      </c>
      <c r="S27" s="73" t="s">
        <v>275</v>
      </c>
      <c r="T27" s="73" t="s">
        <v>225</v>
      </c>
      <c r="U27" s="73" t="s">
        <v>226</v>
      </c>
      <c r="V27" s="73" t="s">
        <v>227</v>
      </c>
      <c r="W27" s="73" t="s">
        <v>228</v>
      </c>
      <c r="X27" s="73" t="s">
        <v>229</v>
      </c>
      <c r="Y27" s="73" t="s">
        <v>230</v>
      </c>
      <c r="Z27" s="73" t="s">
        <v>231</v>
      </c>
      <c r="AA27" s="73" t="s">
        <v>232</v>
      </c>
      <c r="AB27" s="73" t="s">
        <v>233</v>
      </c>
      <c r="AC27" s="73" t="s">
        <v>147</v>
      </c>
      <c r="AD27" s="73" t="s">
        <v>234</v>
      </c>
      <c r="AE27" s="73" t="s">
        <v>235</v>
      </c>
      <c r="AF27" s="73" t="s">
        <v>234</v>
      </c>
      <c r="AG27" s="73" t="s">
        <v>95</v>
      </c>
      <c r="AH27" s="73" t="s">
        <v>236</v>
      </c>
      <c r="AJ27" s="73" t="s">
        <v>96</v>
      </c>
      <c r="AK27" s="73" t="s">
        <v>229</v>
      </c>
      <c r="AL27" s="73" t="s">
        <v>230</v>
      </c>
      <c r="AM27" s="73" t="s">
        <v>237</v>
      </c>
      <c r="AN27" s="73" t="s">
        <v>238</v>
      </c>
      <c r="AO27" s="73" t="s">
        <v>239</v>
      </c>
      <c r="AP27" s="73" t="s">
        <v>240</v>
      </c>
    </row>
    <row r="28" spans="1:42">
      <c r="B28" s="73" t="s">
        <v>148</v>
      </c>
      <c r="C28" s="73" t="s">
        <v>49</v>
      </c>
      <c r="E28" s="73" t="s">
        <v>128</v>
      </c>
      <c r="M28" s="73" t="s">
        <v>241</v>
      </c>
      <c r="N28" s="73" t="s">
        <v>242</v>
      </c>
      <c r="O28" s="73" t="s">
        <v>243</v>
      </c>
      <c r="Q28" s="73" t="s">
        <v>244</v>
      </c>
      <c r="R28" s="73" t="s">
        <v>245</v>
      </c>
      <c r="T28" s="73" t="s">
        <v>247</v>
      </c>
      <c r="U28" s="73" t="s">
        <v>246</v>
      </c>
      <c r="X28" s="73" t="s">
        <v>247</v>
      </c>
      <c r="Y28" s="73" t="s">
        <v>248</v>
      </c>
      <c r="Z28" s="73" t="s">
        <v>249</v>
      </c>
      <c r="AA28" s="73" t="s">
        <v>250</v>
      </c>
      <c r="AB28" s="73" t="s">
        <v>251</v>
      </c>
      <c r="AC28" s="73" t="s">
        <v>149</v>
      </c>
      <c r="AD28" s="73" t="s">
        <v>252</v>
      </c>
      <c r="AH28" s="73" t="s">
        <v>253</v>
      </c>
      <c r="AL28" s="73" t="s">
        <v>276</v>
      </c>
      <c r="AM28" s="73" t="s">
        <v>277</v>
      </c>
    </row>
    <row r="29" spans="1:42">
      <c r="B29" s="73" t="s">
        <v>254</v>
      </c>
      <c r="C29" s="73" t="s">
        <v>50</v>
      </c>
      <c r="E29" s="73" t="s">
        <v>131</v>
      </c>
      <c r="M29" s="73" t="s">
        <v>255</v>
      </c>
      <c r="N29" s="73" t="s">
        <v>256</v>
      </c>
      <c r="O29" s="73" t="s">
        <v>257</v>
      </c>
      <c r="Q29" s="73" t="s">
        <v>258</v>
      </c>
      <c r="R29" s="73" t="s">
        <v>259</v>
      </c>
      <c r="T29" s="73" t="s">
        <v>261</v>
      </c>
      <c r="U29" s="73" t="s">
        <v>260</v>
      </c>
      <c r="X29" s="73" t="s">
        <v>261</v>
      </c>
      <c r="Y29" s="73" t="s">
        <v>262</v>
      </c>
      <c r="Z29" s="73" t="s">
        <v>263</v>
      </c>
      <c r="AA29" s="73" t="s">
        <v>264</v>
      </c>
      <c r="AB29" s="73" t="s">
        <v>265</v>
      </c>
      <c r="AC29" s="73" t="s">
        <v>266</v>
      </c>
      <c r="AD29" s="73" t="s">
        <v>267</v>
      </c>
      <c r="AL29" s="73" t="s">
        <v>278</v>
      </c>
      <c r="AM29" s="73" t="s">
        <v>279</v>
      </c>
    </row>
    <row r="31" spans="1:42">
      <c r="AC31" s="73" t="s">
        <v>280</v>
      </c>
      <c r="AD31" s="7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2023-02-03T01:38:11Z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