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"/>
    </mc:Choice>
  </mc:AlternateContent>
  <xr:revisionPtr revIDLastSave="0" documentId="13_ncr:1_{7160AC9E-67DE-4B86-BBF6-2B15E056D648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Option" sheetId="1" state="hidden" r:id="rId1"/>
    <sheet name="Data" sheetId="2" r:id="rId2"/>
    <sheet name="Sheet2" sheetId="143" r:id="rId3"/>
    <sheet name="Sheet3" sheetId="158" state="veryHidden" r:id="rId4"/>
    <sheet name="Sheet4" sheetId="159" state="veryHidden" r:id="rId5"/>
    <sheet name="Sheet5" sheetId="160" state="veryHidden" r:id="rId6"/>
    <sheet name="Sheet6" sheetId="161" state="veryHidden" r:id="rId7"/>
    <sheet name="Sheet7" sheetId="164" state="veryHidden" r:id="rId8"/>
    <sheet name="Sheet8" sheetId="165" state="very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M25" i="2"/>
  <c r="N25" i="2"/>
  <c r="O25" i="2"/>
  <c r="Q25" i="2"/>
  <c r="R25" i="2"/>
  <c r="T25" i="2"/>
  <c r="U25" i="2"/>
  <c r="X25" i="2"/>
  <c r="Y25" i="2"/>
  <c r="Z25" i="2"/>
  <c r="AA25" i="2"/>
  <c r="AB25" i="2"/>
  <c r="AD25" i="2"/>
  <c r="AC25" i="2" s="1"/>
  <c r="AH25" i="2"/>
  <c r="AL25" i="2"/>
  <c r="AM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C26" i="2"/>
  <c r="AD26" i="2"/>
  <c r="AL26" i="2"/>
  <c r="AM26" i="2"/>
  <c r="D5" i="1"/>
  <c r="E14" i="2"/>
  <c r="H6" i="2"/>
  <c r="H5" i="2"/>
  <c r="H4" i="2"/>
  <c r="E2" i="2"/>
  <c r="D13" i="1"/>
  <c r="C13" i="1" s="1"/>
  <c r="E16" i="2" s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B26" i="2" l="1"/>
  <c r="B25" i="2"/>
  <c r="B24" i="2"/>
  <c r="D4" i="2"/>
  <c r="E4" i="2" s="1"/>
  <c r="D6" i="2"/>
  <c r="E6" i="2" s="1"/>
  <c r="D5" i="2"/>
  <c r="I6" i="2"/>
  <c r="I5" i="2"/>
  <c r="E5" i="2" l="1"/>
</calcChain>
</file>

<file path=xl/sharedStrings.xml><?xml version="1.0" encoding="utf-8"?>
<sst xmlns="http://schemas.openxmlformats.org/spreadsheetml/2006/main" count="797" uniqueCount="174">
  <si>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</si>
  <si>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</si>
  <si>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</si>
  <si>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</si>
  <si>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</si>
  <si>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</si>
  <si>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</si>
  <si>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</si>
  <si>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</si>
  <si>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</si>
  <si>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</si>
  <si>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</si>
  <si>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</si>
  <si>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</si>
  <si>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</si>
  <si>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</si>
  <si>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</si>
  <si>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</si>
  <si>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</si>
  <si>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</si>
  <si>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</si>
  <si>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</si>
  <si>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</si>
  <si>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</si>
  <si>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</si>
  <si>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</si>
  <si>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</si>
  <si>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</si>
  <si>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</si>
  <si>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</si>
  <si>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</si>
  <si>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</si>
  <si>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</si>
  <si>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</si>
  <si>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User</t>
  </si>
  <si>
    <t>Institution</t>
  </si>
  <si>
    <t>MSENR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</si>
  <si>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</si>
  <si>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</si>
  <si>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</si>
  <si>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</si>
  <si>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</si>
  <si>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</si>
  <si>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</si>
  <si>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</si>
  <si>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</si>
  <si>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</si>
  <si>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</si>
  <si>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</si>
  <si>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</si>
  <si>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</si>
  <si>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</si>
  <si>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</si>
  <si>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</si>
  <si>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</si>
  <si>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</si>
  <si>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</si>
  <si>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</si>
  <si>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</si>
  <si>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</si>
  <si>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</si>
  <si>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</si>
  <si>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</si>
  <si>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</si>
  <si>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</si>
  <si>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</si>
  <si>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</si>
  <si>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</si>
  <si>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</si>
  <si>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</si>
  <si>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</si>
  <si>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</si>
  <si>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</si>
  <si>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</si>
  <si>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</si>
  <si>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</si>
  <si>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</si>
  <si>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</si>
  <si>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</si>
  <si>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</si>
  <si>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</si>
  <si>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</si>
  <si>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</si>
  <si>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</si>
  <si>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</si>
  <si>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</si>
  <si>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</si>
  <si>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</si>
  <si>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</si>
  <si>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</si>
  <si>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</si>
  <si>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</si>
  <si>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</si>
  <si>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</si>
  <si>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</si>
  <si>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</si>
  <si>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</si>
  <si>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</si>
  <si>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</si>
  <si>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</si>
  <si>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</si>
  <si>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</si>
  <si>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</si>
  <si>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</si>
  <si>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</si>
  <si>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</si>
  <si>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</si>
  <si>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</si>
  <si>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</si>
  <si>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</si>
  <si>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</si>
  <si>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</si>
  <si>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</si>
  <si>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Auto+Hide+HideSheet+Formulas=Sheet7,Sheet3,Sheet4</t>
  </si>
  <si>
    <t>Auto+Hide+HideSheet+Formulas=Sheet7,Sheet3,Sheet4+FormulasOnly</t>
  </si>
  <si>
    <t>Auto+Hide+Values+Formulas=Sheet8,Sheet5,Sheet6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</si>
  <si>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</si>
  <si>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</si>
  <si>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</si>
  <si>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</si>
  <si>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</si>
  <si>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</si>
  <si>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</si>
  <si>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</si>
  <si>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</si>
  <si>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</si>
  <si>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</si>
  <si>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</si>
  <si>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</si>
  <si>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</si>
  <si>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</si>
  <si>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</si>
  <si>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</si>
  <si>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</si>
  <si>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</si>
  <si>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</si>
  <si>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</si>
  <si>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</si>
  <si>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</si>
  <si>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</si>
  <si>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</si>
  <si>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</si>
  <si>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</si>
  <si>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</si>
  <si>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=IFERROR(NF($E25,"U_CUSTREF"),"-")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</si>
  <si>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</si>
  <si>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</si>
  <si>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</si>
  <si>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</si>
  <si>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</si>
  <si>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</si>
  <si>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</si>
  <si>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</si>
  <si>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</si>
  <si>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</si>
  <si>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</si>
  <si>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</si>
  <si>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=IFERROR(NF($E26,"U_CUSTREF"),"-")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</si>
  <si>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</si>
  <si>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</si>
  <si>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</si>
  <si>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</si>
  <si>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</si>
  <si>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</si>
  <si>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</si>
  <si>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</si>
  <si>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</si>
  <si>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</si>
  <si>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</si>
  <si>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="01/12/2023"</t>
  </si>
  <si>
    <t>="31/12/2023"</t>
  </si>
  <si>
    <t>30.06.2026</t>
  </si>
  <si>
    <t>SA RENEWAL</t>
  </si>
  <si>
    <t>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</si>
</sst>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2"/>
      <name val="Aharon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0" fontId="3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65" fontId="5" fillId="0" borderId="0" xfId="2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165" fontId="9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0" fontId="9" fillId="3" borderId="0" xfId="0" applyFont="1" applyFill="1" applyAlignment="1">
      <alignment horizontal="left" vertical="center" wrapText="1"/>
    </xf>
    <xf numFmtId="167" fontId="13" fillId="0" borderId="0" xfId="0" applyNumberFormat="1" applyFont="1" applyAlignment="1">
      <alignment vertical="top"/>
    </xf>
    <xf numFmtId="0" fontId="0" fillId="0" borderId="0" xfId="0" quotePrefix="1"/>
    <xf numFmtId="0" fontId="14" fillId="0" borderId="0" xfId="0" applyFont="1"/>
    <xf numFmtId="14" fontId="0" fillId="0" borderId="0" xfId="0" applyNumberFormat="1" applyAlignment="1">
      <alignment horizontal="center" vertical="top"/>
    </xf>
    <xf numFmtId="0" fontId="15" fillId="0" borderId="0" xfId="0" applyFont="1" applyAlignment="1">
      <alignment vertical="top"/>
    </xf>
    <xf numFmtId="0" fontId="6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113</v>
      </c>
      <c r="B1" s="1" t="s">
        <v>1</v>
      </c>
      <c r="C1" s="2" t="s">
        <v>2</v>
      </c>
      <c r="D1" s="1" t="s">
        <v>3</v>
      </c>
    </row>
    <row r="2" spans="1:7">
      <c r="B2" s="4" t="s">
        <v>18</v>
      </c>
      <c r="C2" s="4" t="s">
        <v>4</v>
      </c>
    </row>
    <row r="3" spans="1:7">
      <c r="A3" s="1" t="s">
        <v>0</v>
      </c>
      <c r="B3" s="4" t="s">
        <v>5</v>
      </c>
      <c r="C3" s="5" t="str">
        <f>"01/12/2023"</f>
        <v>01/12/2023</v>
      </c>
    </row>
    <row r="4" spans="1:7">
      <c r="A4" s="1" t="s">
        <v>0</v>
      </c>
      <c r="B4" s="4" t="s">
        <v>6</v>
      </c>
      <c r="C4" s="5" t="str">
        <f>"31/12/2023"</f>
        <v>31/12/2023</v>
      </c>
    </row>
    <row r="5" spans="1:7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41</v>
      </c>
    </row>
    <row r="8" spans="1:7">
      <c r="A8" s="1" t="s">
        <v>8</v>
      </c>
      <c r="C8" s="3" t="str">
        <f>TEXT($C$3,"dd/MMM/yyyy") &amp; ".." &amp; TEXT($C$4,"dd/MMM/yyyy")</f>
        <v>01/Dec/2023..31/Dec/2023</v>
      </c>
    </row>
    <row r="9" spans="1:7">
      <c r="A9" s="1" t="s">
        <v>9</v>
      </c>
      <c r="C9" s="3" t="str">
        <f>TEXT($C$3,"yyyyMMdd") &amp; ".." &amp; TEXT($C$4,"yyyyMMdd")</f>
        <v>20231201..20231231</v>
      </c>
    </row>
    <row r="10" spans="1:7">
      <c r="B10" s="4" t="s">
        <v>38</v>
      </c>
      <c r="C10" s="6" t="str">
        <f>"'S7138270'"</f>
        <v>'S7138270'</v>
      </c>
    </row>
    <row r="11" spans="1:7">
      <c r="B11" s="4" t="s">
        <v>36</v>
      </c>
      <c r="C11" s="6" t="str">
        <f>"'S7138270'"</f>
        <v>'S7138270'</v>
      </c>
    </row>
    <row r="12" spans="1:7">
      <c r="B12" s="4" t="s">
        <v>39</v>
      </c>
      <c r="C12" s="6" t="str">
        <f>"'MS'"</f>
        <v>'MS'</v>
      </c>
    </row>
    <row r="13" spans="1:7">
      <c r="B13" s="4" t="s">
        <v>40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3"/>
    </row>
    <row r="15" spans="1:7">
      <c r="G1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0"/>
  <sheetViews>
    <sheetView topLeftCell="O19" zoomScale="85" zoomScaleNormal="85" workbookViewId="0">
      <selection activeCell="Z48" sqref="Z4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17" bestFit="1" customWidth="1"/>
    <col min="15" max="15" width="17.28515625" style="15" bestFit="1" customWidth="1"/>
    <col min="16" max="16" width="8.140625" style="15" customWidth="1"/>
    <col min="17" max="17" width="11.85546875" style="4" bestFit="1" customWidth="1"/>
    <col min="18" max="18" width="17.5703125" style="4" bestFit="1" customWidth="1"/>
    <col min="19" max="19" width="14" style="34" customWidth="1"/>
    <col min="20" max="20" width="10.85546875" style="34" bestFit="1" customWidth="1"/>
    <col min="21" max="21" width="15.140625" style="34" bestFit="1" customWidth="1"/>
    <col min="22" max="22" width="10.42578125" style="34" bestFit="1" customWidth="1"/>
    <col min="23" max="23" width="9.5703125" style="3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49" bestFit="1" customWidth="1"/>
    <col min="28" max="28" width="21.42578125" style="4" bestFit="1" customWidth="1"/>
    <col min="29" max="29" width="9.85546875" style="4" customWidth="1"/>
    <col min="30" max="30" width="7" style="4" customWidth="1"/>
    <col min="31" max="31" width="8.42578125" style="17" customWidth="1"/>
    <col min="32" max="32" width="8.85546875" style="4" customWidth="1"/>
    <col min="33" max="33" width="11.28515625" style="17" customWidth="1"/>
    <col min="34" max="34" width="12.140625" style="4" customWidth="1"/>
    <col min="35" max="35" width="6.7109375" style="4" customWidth="1"/>
    <col min="36" max="36" width="6.85546875" style="17" customWidth="1"/>
    <col min="37" max="37" width="14.42578125" style="4" customWidth="1"/>
    <col min="38" max="38" width="43.85546875" style="4" bestFit="1" customWidth="1"/>
    <col min="39" max="39" width="11.85546875" style="4" bestFit="1" customWidth="1"/>
    <col min="40" max="40" width="14.28515625" style="4" customWidth="1"/>
    <col min="41" max="41" width="18" style="24" customWidth="1"/>
    <col min="42" max="42" width="14.7109375" style="24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115</v>
      </c>
      <c r="B1" s="1" t="s">
        <v>42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1" t="s">
        <v>7</v>
      </c>
      <c r="J1" s="1" t="s">
        <v>49</v>
      </c>
      <c r="M1" s="1" t="s">
        <v>17</v>
      </c>
      <c r="N1" s="18" t="s">
        <v>17</v>
      </c>
      <c r="O1" s="14" t="s">
        <v>17</v>
      </c>
      <c r="P1" s="14"/>
      <c r="Q1" s="1" t="s">
        <v>17</v>
      </c>
      <c r="R1" s="1" t="s">
        <v>17</v>
      </c>
      <c r="S1" s="33"/>
      <c r="T1" s="33" t="s">
        <v>17</v>
      </c>
      <c r="U1" s="33" t="s">
        <v>17</v>
      </c>
      <c r="V1" s="33" t="s">
        <v>17</v>
      </c>
      <c r="W1" s="33"/>
      <c r="X1" s="1" t="s">
        <v>7</v>
      </c>
      <c r="Y1" s="1" t="s">
        <v>7</v>
      </c>
      <c r="Z1" s="1" t="s">
        <v>17</v>
      </c>
      <c r="AA1" s="18" t="s">
        <v>17</v>
      </c>
      <c r="AB1" s="1" t="s">
        <v>17</v>
      </c>
      <c r="AE1" s="18"/>
      <c r="AG1" s="18"/>
      <c r="AJ1" s="18"/>
      <c r="AL1" s="1" t="s">
        <v>17</v>
      </c>
      <c r="AM1" s="1" t="s">
        <v>17</v>
      </c>
      <c r="AO1" s="23"/>
      <c r="AP1" s="23"/>
      <c r="AU1" s="1" t="s">
        <v>7</v>
      </c>
      <c r="AV1" s="1" t="s">
        <v>7</v>
      </c>
    </row>
    <row r="2" spans="1:48" hidden="1">
      <c r="A2" s="1" t="s">
        <v>7</v>
      </c>
      <c r="D2" s="4" t="s">
        <v>18</v>
      </c>
      <c r="E2" s="4" t="str">
        <f>Option!$C$2</f>
        <v>UICACS</v>
      </c>
    </row>
    <row r="3" spans="1:48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43</v>
      </c>
      <c r="I3" s="12" t="s">
        <v>23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47</v>
      </c>
      <c r="G4" s="4" t="s">
        <v>24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48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37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48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26</v>
      </c>
      <c r="E11" s="4" t="str">
        <f>Option!$C$9</f>
        <v>20231201..20231231</v>
      </c>
      <c r="M11" s="9"/>
    </row>
    <row r="12" spans="1:48" hidden="1">
      <c r="A12" s="1" t="s">
        <v>7</v>
      </c>
      <c r="C12" s="4" t="s">
        <v>27</v>
      </c>
      <c r="E12" s="4" t="str">
        <f>Option!$C$5</f>
        <v>*</v>
      </c>
      <c r="M12" s="9"/>
    </row>
    <row r="13" spans="1:48" hidden="1">
      <c r="A13" s="1" t="s">
        <v>7</v>
      </c>
      <c r="C13" s="4" t="s">
        <v>38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36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39</v>
      </c>
      <c r="E15" s="4" t="str">
        <f>Option!$C$12</f>
        <v>'MS'</v>
      </c>
      <c r="AL15" s="13"/>
    </row>
    <row r="16" spans="1:48" hidden="1">
      <c r="A16" s="1" t="s">
        <v>7</v>
      </c>
      <c r="C16" s="4" t="s">
        <v>40</v>
      </c>
      <c r="E16" s="4" t="str">
        <f>Option!$C$13</f>
        <v>'CM0159-SGD','CZ0023-SGD','CA0216-SGD','CA0061-SGD','CM0315-SGD','CS0312-SGD','CI0099-SGD'</v>
      </c>
    </row>
    <row r="17" spans="1:53" hidden="1">
      <c r="A17" s="1" t="s">
        <v>7</v>
      </c>
    </row>
    <row r="18" spans="1:53" s="19" customFormat="1" hidden="1">
      <c r="A18" s="19" t="s">
        <v>7</v>
      </c>
      <c r="I18" s="20"/>
      <c r="N18" s="21"/>
      <c r="O18" s="22"/>
      <c r="P18" s="22"/>
      <c r="S18" s="35"/>
      <c r="T18" s="35"/>
      <c r="U18" s="35"/>
      <c r="V18" s="35"/>
      <c r="W18" s="35"/>
      <c r="AA18" s="50"/>
      <c r="AE18" s="21"/>
      <c r="AG18" s="21"/>
      <c r="AJ18" s="21"/>
      <c r="AO18" s="25"/>
      <c r="AP18" s="25"/>
    </row>
    <row r="20" spans="1:53" ht="15.75">
      <c r="M20" s="16"/>
      <c r="N20" s="16"/>
      <c r="O20" s="16"/>
      <c r="P20" s="16"/>
      <c r="Q20" s="16"/>
      <c r="R20" s="16"/>
      <c r="S20" s="36"/>
      <c r="T20" s="36"/>
      <c r="U20" s="36"/>
      <c r="V20" s="36"/>
      <c r="W20" s="3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53" s="29" customFormat="1" ht="18.75">
      <c r="A21" s="28"/>
      <c r="B21" s="28"/>
      <c r="I21" s="30"/>
      <c r="M21" s="61" t="s">
        <v>53</v>
      </c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32"/>
      <c r="AO21" s="31"/>
      <c r="AP21" s="31"/>
    </row>
    <row r="22" spans="1:53" ht="15.75">
      <c r="M22" s="16"/>
      <c r="N22" s="16"/>
      <c r="O22" s="16"/>
      <c r="P22" s="16"/>
      <c r="Q22" s="16"/>
      <c r="R22" s="16"/>
      <c r="S22" s="36"/>
      <c r="T22" s="36"/>
      <c r="U22" s="36"/>
      <c r="V22" s="36"/>
      <c r="W22" s="3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53" s="43" customFormat="1" ht="63">
      <c r="A23" s="42"/>
      <c r="B23" s="42"/>
      <c r="E23" s="44" t="s">
        <v>28</v>
      </c>
      <c r="I23" s="45"/>
      <c r="K23" s="37" t="s">
        <v>54</v>
      </c>
      <c r="L23" s="37" t="s">
        <v>55</v>
      </c>
      <c r="M23" s="37" t="s">
        <v>14</v>
      </c>
      <c r="N23" s="37" t="s">
        <v>16</v>
      </c>
      <c r="O23" s="46" t="s">
        <v>29</v>
      </c>
      <c r="P23" s="46" t="s">
        <v>56</v>
      </c>
      <c r="Q23" s="37" t="s">
        <v>30</v>
      </c>
      <c r="R23" s="47" t="s">
        <v>35</v>
      </c>
      <c r="S23" s="37" t="s">
        <v>15</v>
      </c>
      <c r="T23" s="37" t="s">
        <v>57</v>
      </c>
      <c r="U23" s="37" t="s">
        <v>32</v>
      </c>
      <c r="V23" s="38" t="s">
        <v>58</v>
      </c>
      <c r="W23" s="38" t="s">
        <v>59</v>
      </c>
      <c r="X23" s="53" t="s">
        <v>33</v>
      </c>
      <c r="Y23" s="53" t="s">
        <v>12</v>
      </c>
      <c r="Z23" s="47" t="s">
        <v>31</v>
      </c>
      <c r="AA23" s="37" t="s">
        <v>13</v>
      </c>
      <c r="AB23" s="47" t="s">
        <v>34</v>
      </c>
      <c r="AC23" s="48" t="s">
        <v>50</v>
      </c>
      <c r="AD23" s="48" t="s">
        <v>51</v>
      </c>
      <c r="AE23" s="51" t="s">
        <v>60</v>
      </c>
      <c r="AF23" s="47" t="s">
        <v>61</v>
      </c>
      <c r="AG23" s="37" t="s">
        <v>62</v>
      </c>
      <c r="AH23" s="47" t="s">
        <v>63</v>
      </c>
      <c r="AI23" s="47" t="s">
        <v>64</v>
      </c>
      <c r="AJ23" s="55" t="s">
        <v>71</v>
      </c>
      <c r="AK23" s="55" t="s">
        <v>65</v>
      </c>
      <c r="AL23" s="55" t="s">
        <v>66</v>
      </c>
      <c r="AM23" s="55" t="s">
        <v>67</v>
      </c>
      <c r="AN23" s="55" t="s">
        <v>68</v>
      </c>
      <c r="AO23" s="55" t="s">
        <v>69</v>
      </c>
      <c r="AP23" s="55" t="s">
        <v>70</v>
      </c>
    </row>
    <row r="24" spans="1:53">
      <c r="B24" s="1" t="str">
        <f>IF(M24="","Hide","Show")</f>
        <v>Show</v>
      </c>
      <c r="C24" s="4" t="s">
        <v>44</v>
      </c>
      <c r="E24" s="10" t="str">
        <f>"""UICACS"","""",""SQL="",""2=DOCNUM"",""33033528"",""14=CUSTREF"",""7000000309"",""14=U_CUSTREF"",""7000000309"",""15=DOCDATE"",""4/12/2023"",""15=TAXDATE"",""4/12/2023"",""14=CARDCODE"",""CI0099-SGD"",""14=CARDNAME"",""SYNAPXE PTE. LTD."",""14=ITEMCODE"",""MS7JQ-00355GLP"",""14=ITEMNAME"",""MS "&amp;"SQLSVRENTCORE SNGL SA MVL 2LIC CORELIC"",""10=QUANTITY"",""12.000000"",""14=U_PONO"",""947249"",""15=U_PODATE"",""27/11/2023"",""10=U_TLINTCOS"",""0.000000"",""2=SLPCODE"",""132"",""14=SLPNAME"",""E0001-CS"",""14=MEMO"",""WENDY KUM CHIOU SZE"",""14=CONTACTNAME"",""E-INVOICE(AP DIRECT)"","&amp;"""10=LINETOTAL"",""102217.080000"",""14=U_ENR"","""",""14=U_MSENR"",""S7138270"",""14=U_MSPCN"",""AD5A91AA"",""14=ADDRESS2"",""ZIN MAR HTUN_x000D_INTEGRATED HEALTH INFORMATION SYSTEMS PTE. LTD. 6 SERANGOON NORTH AVE 5, #01-01/02, SINGAPORE 554910_x000D_ZIN MAR HTUN_x000D_TEL: 91509080_x000D_FAX: _x000D_"&amp;"EMAIL: zin.mar.htun@synapxe.sg"""</f>
        <v>"UICACS","","SQL=","2=DOCNUM","33033528","14=CUSTREF","7000000309","14=U_CUSTREF","7000000309","15=DOCDATE","4/12/2023","15=TAXDATE","4/12/2023","14=CARDCODE","CI0099-SGD","14=CARDNAME","SYNAPXE PTE. LTD.","14=ITEMCODE","MS7JQ-00355GLP","14=ITEMNAME","MS SQLSVRENTCORE SNGL SA MVL 2LIC CORELIC","10=QUANTITY","12.000000","14=U_PONO","947249","15=U_PODATE","27/11/2023","10=U_TLINTCOS","0.000000","2=SLPCODE","132","14=SLPNAME","E0001-CS","14=MEMO","WENDY KUM CHIOU SZE","14=CONTACTNAME","E-INVOICE(AP DIRECT)","10=LINETOTAL","102217.080000","14=U_ENR","","14=U_MSENR","S7138270","14=U_MSPCN","AD5A91AA","14=ADDRESS2","ZIN MAR HTUN_x000D_INTEGRATED HEALTH INFORMATION SYSTEMS PTE. LTD. 6 SERANGOON NORTH AVE 5, #01-01/02, SINGAPORE 554910_x000D_ZIN MAR HTUN_x000D_TEL: 91509080_x000D_FAX: _x000D_EMAIL: zin.mar.htun@synapxe.sg"</v>
      </c>
      <c r="K24" s="4">
        <f>MONTH(N24)</f>
        <v>12</v>
      </c>
      <c r="L24" s="4">
        <f>YEAR(N24)</f>
        <v>2023</v>
      </c>
      <c r="M24" s="4">
        <v>33033528</v>
      </c>
      <c r="N24" s="27">
        <v>45264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39" t="str">
        <f>"947249"</f>
        <v>947249</v>
      </c>
      <c r="T24" s="39">
        <v>45257</v>
      </c>
      <c r="U24" s="39" t="str">
        <f>"7000000309"</f>
        <v>7000000309</v>
      </c>
      <c r="V24" s="39">
        <v>45264</v>
      </c>
      <c r="W24" s="40">
        <f>SUM(N24-T24)</f>
        <v>7</v>
      </c>
      <c r="X24" s="54" t="str">
        <f>"MS7JQ-00355GLP"</f>
        <v>MS7JQ-00355GLP</v>
      </c>
      <c r="Y24" s="54" t="str">
        <f>"MS SQLSVRENTCORE SNGL SA MVL 2LIC CORELIC"</f>
        <v>MS SQLSVRENTCORE SNGL SA MVL 2LIC CORELIC</v>
      </c>
      <c r="Z24" s="54" t="str">
        <f>"WENDY KUM CHIOU SZE"</f>
        <v>WENDY KUM CHIOU SZE</v>
      </c>
      <c r="AA24" s="49">
        <v>12</v>
      </c>
      <c r="AB24" s="54" t="str">
        <f>"E-INVOICE(AP DIRECT)"</f>
        <v>E-INVOICE(AP DIRECT)</v>
      </c>
      <c r="AC24" s="26">
        <f>IFERROR(AD24/AA24,0)</f>
        <v>8518.09</v>
      </c>
      <c r="AD24" s="26">
        <v>102217.08</v>
      </c>
      <c r="AE24" s="52" t="str">
        <f>"-"</f>
        <v>-</v>
      </c>
      <c r="AF24" s="26">
        <v>102217.08</v>
      </c>
      <c r="AG24" s="52" t="s">
        <v>72</v>
      </c>
      <c r="AH24" s="56" t="str">
        <f>"ZIN MAR HTUN_x000D_INTEGRATED HEALTH INFORMATION SYSTEMS PTE. LTD. 6 SERANGOON NORTH AVE 5, #01-01/02, SINGAPORE 554910_x000D_ZIN MAR HTUN_x000D_TEL: 91509080_x000D_FAX: _x000D_EMAIL: zin.mar.htun@synapxe.sg"</f>
        <v>ZIN MAR HTUN_x000D_INTEGRATED HEALTH INFORMATION SYSTEMS PTE. LTD. 6 SERANGOON NORTH AVE 5, #01-01/02, SINGAPORE 554910_x000D_ZIN MAR HTUN_x000D_TEL: 91509080_x000D_FAX: _x000D_EMAIL: zin.mar.htun@synapxe.sg</v>
      </c>
      <c r="AI24" s="15"/>
      <c r="AJ24" s="52" t="s">
        <v>73</v>
      </c>
      <c r="AK24" s="4" t="str">
        <f>"MS7JQ-00355GLP"</f>
        <v>MS7JQ-00355GLP</v>
      </c>
      <c r="AL24" s="4" t="str">
        <f>"MS SQLSVRENTCORE SNGL SA MVL 2LIC CORELIC"</f>
        <v>MS SQLSVRENTCORE SNGL SA MVL 2LIC CORELIC</v>
      </c>
      <c r="AM24" s="4" t="s">
        <v>172</v>
      </c>
      <c r="AN24" s="4" t="s">
        <v>173</v>
      </c>
      <c r="AO24" s="4" t="s">
        <v>171</v>
      </c>
      <c r="AP24" s="4" t="str">
        <f>"-"</f>
        <v>-</v>
      </c>
    </row>
    <row r="25" spans="1:53" hidden="1">
      <c r="B25" s="1" t="str">
        <f>IF(M25="","Hide","Show")</f>
        <v>Hide</v>
      </c>
      <c r="C25" s="4" t="s">
        <v>45</v>
      </c>
      <c r="E25" s="10" t="str">
        <f>""</f>
        <v/>
      </c>
      <c r="M25" s="4" t="str">
        <f>""</f>
        <v/>
      </c>
      <c r="N25" s="27" t="str">
        <f>""</f>
        <v/>
      </c>
      <c r="O25" s="4" t="str">
        <f>""</f>
        <v/>
      </c>
      <c r="P25" s="4"/>
      <c r="Q25" s="4" t="str">
        <f>""</f>
        <v/>
      </c>
      <c r="R25" s="4" t="str">
        <f>""</f>
        <v/>
      </c>
      <c r="T25" s="34" t="str">
        <f>""</f>
        <v/>
      </c>
      <c r="U25" s="34" t="str">
        <f>""</f>
        <v/>
      </c>
      <c r="V25" s="41"/>
      <c r="W25" s="40"/>
      <c r="X25" s="4" t="str">
        <f>""</f>
        <v/>
      </c>
      <c r="Y25" s="4" t="str">
        <f>""</f>
        <v/>
      </c>
      <c r="Z25" s="4" t="str">
        <f>""</f>
        <v/>
      </c>
      <c r="AA25" s="49" t="str">
        <f>""</f>
        <v/>
      </c>
      <c r="AB25" s="4" t="str">
        <f>""</f>
        <v/>
      </c>
      <c r="AC25" s="26">
        <f>IFERROR(AD25/AA25,0)</f>
        <v>0</v>
      </c>
      <c r="AD25" s="26" t="str">
        <f>""</f>
        <v/>
      </c>
      <c r="AE25" s="52"/>
      <c r="AF25" s="15"/>
      <c r="AG25" s="52"/>
      <c r="AH25" s="15" t="str">
        <f>""</f>
        <v/>
      </c>
      <c r="AI25" s="15"/>
      <c r="AJ25" s="52"/>
      <c r="AK25" s="15"/>
      <c r="AL25" s="5" t="str">
        <f>""</f>
        <v/>
      </c>
      <c r="AM25" s="4" t="str">
        <f>""</f>
        <v/>
      </c>
    </row>
    <row r="26" spans="1:53" hidden="1">
      <c r="B26" s="1" t="str">
        <f>IF(M26="","Hide","Show")</f>
        <v>Hide</v>
      </c>
      <c r="C26" s="4" t="s">
        <v>46</v>
      </c>
      <c r="E26" s="10" t="str">
        <f>""</f>
        <v/>
      </c>
      <c r="M26" s="4" t="str">
        <f>""</f>
        <v/>
      </c>
      <c r="N26" s="27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34" t="str">
        <f>""</f>
        <v/>
      </c>
      <c r="U26" s="34" t="str">
        <f>""</f>
        <v/>
      </c>
      <c r="V26" s="41"/>
      <c r="W26" s="40"/>
      <c r="X26" s="4" t="str">
        <f>""</f>
        <v/>
      </c>
      <c r="Y26" s="4" t="str">
        <f>""</f>
        <v/>
      </c>
      <c r="Z26" s="4" t="str">
        <f>""</f>
        <v/>
      </c>
      <c r="AA26" s="49" t="str">
        <f>""</f>
        <v/>
      </c>
      <c r="AB26" s="4" t="str">
        <f>""</f>
        <v/>
      </c>
      <c r="AC26" s="26">
        <f>IFERROR(AD26/AA26,0)</f>
        <v>0</v>
      </c>
      <c r="AD26" s="26" t="str">
        <f>""</f>
        <v/>
      </c>
      <c r="AE26" s="52"/>
      <c r="AF26" s="15"/>
      <c r="AG26" s="52"/>
      <c r="AH26" s="15"/>
      <c r="AI26" s="15"/>
      <c r="AJ26" s="52"/>
      <c r="AK26" s="15"/>
      <c r="AL26" s="5" t="str">
        <f>""</f>
        <v/>
      </c>
      <c r="AM26" s="4" t="str">
        <f>""</f>
        <v/>
      </c>
    </row>
    <row r="27" spans="1:53">
      <c r="M27" s="58"/>
      <c r="N27" s="59"/>
      <c r="O27" s="4"/>
      <c r="R27" s="58"/>
      <c r="T27" s="39"/>
      <c r="V27" s="39"/>
      <c r="W27" s="40"/>
      <c r="AC27" s="26"/>
      <c r="AD27" s="26"/>
      <c r="AF27" s="26"/>
      <c r="AH27" s="60"/>
      <c r="AJ27" s="52"/>
      <c r="AL27" s="5"/>
      <c r="AN27" s="17"/>
      <c r="AO27" s="17"/>
    </row>
    <row r="28" spans="1:53">
      <c r="AW28" s="13"/>
    </row>
    <row r="29" spans="1:53">
      <c r="AX29" s="13"/>
    </row>
    <row r="30" spans="1:53">
      <c r="AY30" s="13"/>
    </row>
    <row r="31" spans="1:53">
      <c r="AZ31" s="13"/>
    </row>
    <row r="32" spans="1:53">
      <c r="BA32" s="13"/>
    </row>
    <row r="33" spans="54:61">
      <c r="BB33" s="13"/>
    </row>
    <row r="34" spans="54:61">
      <c r="BC34" s="13"/>
    </row>
    <row r="35" spans="54:61">
      <c r="BD35" s="13"/>
    </row>
    <row r="36" spans="54:61">
      <c r="BE36" s="13"/>
    </row>
    <row r="37" spans="54:61">
      <c r="BF37" s="13"/>
    </row>
    <row r="38" spans="54:61">
      <c r="BG38" s="13"/>
    </row>
    <row r="39" spans="54:61">
      <c r="BH39" s="13"/>
    </row>
    <row r="40" spans="54:61">
      <c r="BI40" s="13"/>
    </row>
  </sheetData>
  <sortState xmlns:xlrd2="http://schemas.microsoft.com/office/spreadsheetml/2017/richdata2" ref="M24:AP390">
    <sortCondition ref="Q24:Q392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abSelected="1"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57" t="s">
        <v>81</v>
      </c>
      <c r="B1" s="57" t="s">
        <v>1</v>
      </c>
      <c r="C1" s="57" t="s">
        <v>2</v>
      </c>
      <c r="D1" s="57" t="s">
        <v>3</v>
      </c>
    </row>
    <row r="2" spans="1:5">
      <c r="B2" s="57" t="s">
        <v>18</v>
      </c>
      <c r="C2" s="57" t="s">
        <v>4</v>
      </c>
    </row>
    <row r="3" spans="1:5">
      <c r="A3" s="57" t="s">
        <v>0</v>
      </c>
      <c r="B3" s="57" t="s">
        <v>5</v>
      </c>
      <c r="C3" s="57" t="s">
        <v>169</v>
      </c>
    </row>
    <row r="4" spans="1:5">
      <c r="A4" s="57" t="s">
        <v>0</v>
      </c>
      <c r="B4" s="57" t="s">
        <v>6</v>
      </c>
      <c r="C4" s="57" t="s">
        <v>170</v>
      </c>
    </row>
    <row r="5" spans="1:5">
      <c r="A5" s="57" t="s">
        <v>0</v>
      </c>
      <c r="B5" s="57" t="s">
        <v>25</v>
      </c>
      <c r="C5" s="57" t="s">
        <v>74</v>
      </c>
      <c r="D5" s="57" t="s">
        <v>75</v>
      </c>
      <c r="E5" s="57" t="s">
        <v>41</v>
      </c>
    </row>
    <row r="8" spans="1:5">
      <c r="A8" s="57" t="s">
        <v>8</v>
      </c>
      <c r="C8" s="57" t="s">
        <v>76</v>
      </c>
    </row>
    <row r="9" spans="1:5">
      <c r="A9" s="57" t="s">
        <v>9</v>
      </c>
      <c r="C9" s="57" t="s">
        <v>77</v>
      </c>
    </row>
    <row r="10" spans="1:5">
      <c r="B10" s="57" t="s">
        <v>38</v>
      </c>
      <c r="C10" s="57" t="s">
        <v>78</v>
      </c>
    </row>
    <row r="11" spans="1:5">
      <c r="B11" s="57" t="s">
        <v>36</v>
      </c>
      <c r="C11" s="57" t="s">
        <v>78</v>
      </c>
    </row>
    <row r="12" spans="1:5">
      <c r="B12" s="57" t="s">
        <v>39</v>
      </c>
      <c r="C12" s="57" t="s">
        <v>79</v>
      </c>
    </row>
    <row r="13" spans="1:5">
      <c r="B13" s="57" t="s">
        <v>40</v>
      </c>
      <c r="C13" s="57" t="s">
        <v>80</v>
      </c>
      <c r="D13" s="57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57" t="s">
        <v>81</v>
      </c>
      <c r="B1" s="57" t="s">
        <v>1</v>
      </c>
      <c r="C1" s="57" t="s">
        <v>2</v>
      </c>
      <c r="D1" s="57" t="s">
        <v>3</v>
      </c>
    </row>
    <row r="2" spans="1:5">
      <c r="B2" s="57" t="s">
        <v>18</v>
      </c>
      <c r="C2" s="57" t="s">
        <v>4</v>
      </c>
    </row>
    <row r="3" spans="1:5">
      <c r="A3" s="57" t="s">
        <v>0</v>
      </c>
      <c r="B3" s="57" t="s">
        <v>5</v>
      </c>
      <c r="C3" s="57" t="s">
        <v>169</v>
      </c>
    </row>
    <row r="4" spans="1:5">
      <c r="A4" s="57" t="s">
        <v>0</v>
      </c>
      <c r="B4" s="57" t="s">
        <v>6</v>
      </c>
      <c r="C4" s="57" t="s">
        <v>170</v>
      </c>
    </row>
    <row r="5" spans="1:5">
      <c r="A5" s="57" t="s">
        <v>0</v>
      </c>
      <c r="B5" s="57" t="s">
        <v>25</v>
      </c>
      <c r="C5" s="57" t="s">
        <v>74</v>
      </c>
      <c r="D5" s="57" t="s">
        <v>75</v>
      </c>
      <c r="E5" s="57" t="s">
        <v>41</v>
      </c>
    </row>
    <row r="8" spans="1:5">
      <c r="A8" s="57" t="s">
        <v>8</v>
      </c>
      <c r="C8" s="57" t="s">
        <v>76</v>
      </c>
    </row>
    <row r="9" spans="1:5">
      <c r="A9" s="57" t="s">
        <v>9</v>
      </c>
      <c r="C9" s="57" t="s">
        <v>77</v>
      </c>
    </row>
    <row r="10" spans="1:5">
      <c r="B10" s="57" t="s">
        <v>38</v>
      </c>
      <c r="C10" s="57" t="s">
        <v>78</v>
      </c>
    </row>
    <row r="11" spans="1:5">
      <c r="B11" s="57" t="s">
        <v>36</v>
      </c>
      <c r="C11" s="57" t="s">
        <v>78</v>
      </c>
    </row>
    <row r="12" spans="1:5">
      <c r="B12" s="57" t="s">
        <v>39</v>
      </c>
      <c r="C12" s="57" t="s">
        <v>79</v>
      </c>
    </row>
    <row r="13" spans="1:5">
      <c r="B13" s="57" t="s">
        <v>40</v>
      </c>
      <c r="C13" s="57" t="s">
        <v>80</v>
      </c>
      <c r="D13" s="57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57" t="s">
        <v>112</v>
      </c>
      <c r="B1" s="57" t="s">
        <v>42</v>
      </c>
      <c r="C1" s="57" t="s">
        <v>7</v>
      </c>
      <c r="D1" s="57" t="s">
        <v>7</v>
      </c>
      <c r="E1" s="57" t="s">
        <v>7</v>
      </c>
      <c r="F1" s="57" t="s">
        <v>7</v>
      </c>
      <c r="G1" s="57" t="s">
        <v>7</v>
      </c>
      <c r="H1" s="57" t="s">
        <v>7</v>
      </c>
      <c r="I1" s="57" t="s">
        <v>7</v>
      </c>
      <c r="J1" s="57" t="s">
        <v>49</v>
      </c>
      <c r="M1" s="57" t="s">
        <v>17</v>
      </c>
      <c r="N1" s="57" t="s">
        <v>17</v>
      </c>
      <c r="O1" s="57" t="s">
        <v>17</v>
      </c>
      <c r="Q1" s="57" t="s">
        <v>17</v>
      </c>
      <c r="R1" s="57" t="s">
        <v>17</v>
      </c>
      <c r="T1" s="57" t="s">
        <v>17</v>
      </c>
      <c r="U1" s="57" t="s">
        <v>17</v>
      </c>
      <c r="V1" s="57" t="s">
        <v>17</v>
      </c>
      <c r="X1" s="57" t="s">
        <v>7</v>
      </c>
      <c r="Y1" s="57" t="s">
        <v>7</v>
      </c>
      <c r="Z1" s="57" t="s">
        <v>17</v>
      </c>
      <c r="AA1" s="57" t="s">
        <v>17</v>
      </c>
      <c r="AB1" s="57" t="s">
        <v>17</v>
      </c>
      <c r="AL1" s="57" t="s">
        <v>17</v>
      </c>
      <c r="AM1" s="57" t="s">
        <v>17</v>
      </c>
      <c r="AU1" s="57" t="s">
        <v>7</v>
      </c>
      <c r="AV1" s="57" t="s">
        <v>7</v>
      </c>
    </row>
    <row r="2" spans="1:48">
      <c r="A2" s="57" t="s">
        <v>7</v>
      </c>
      <c r="D2" s="57" t="s">
        <v>18</v>
      </c>
      <c r="E2" s="57" t="s">
        <v>82</v>
      </c>
    </row>
    <row r="3" spans="1:48">
      <c r="A3" s="57" t="s">
        <v>7</v>
      </c>
      <c r="D3" s="57" t="s">
        <v>21</v>
      </c>
      <c r="E3" s="57" t="s">
        <v>19</v>
      </c>
      <c r="F3" s="57" t="s">
        <v>20</v>
      </c>
      <c r="G3" s="57" t="s">
        <v>22</v>
      </c>
      <c r="H3" s="57" t="s">
        <v>43</v>
      </c>
      <c r="I3" s="57" t="s">
        <v>23</v>
      </c>
    </row>
    <row r="4" spans="1:48">
      <c r="A4" s="57" t="s">
        <v>7</v>
      </c>
      <c r="C4" s="57" t="s">
        <v>11</v>
      </c>
      <c r="D4" s="57" t="s">
        <v>83</v>
      </c>
      <c r="E4" s="57" t="s">
        <v>84</v>
      </c>
      <c r="F4" s="57" t="s">
        <v>47</v>
      </c>
      <c r="G4" s="57" t="s">
        <v>24</v>
      </c>
      <c r="H4" s="57" t="s">
        <v>85</v>
      </c>
    </row>
    <row r="5" spans="1:48">
      <c r="A5" s="57" t="s">
        <v>7</v>
      </c>
      <c r="C5" s="57" t="s">
        <v>10</v>
      </c>
      <c r="D5" s="57" t="s">
        <v>86</v>
      </c>
      <c r="E5" s="57" t="s">
        <v>87</v>
      </c>
      <c r="F5" s="57" t="s">
        <v>48</v>
      </c>
      <c r="G5" s="57" t="s">
        <v>24</v>
      </c>
      <c r="H5" s="57" t="s">
        <v>85</v>
      </c>
      <c r="I5" s="57" t="s">
        <v>88</v>
      </c>
    </row>
    <row r="6" spans="1:48">
      <c r="A6" s="57" t="s">
        <v>7</v>
      </c>
      <c r="C6" s="57" t="s">
        <v>37</v>
      </c>
      <c r="D6" s="57" t="s">
        <v>89</v>
      </c>
      <c r="E6" s="57" t="s">
        <v>90</v>
      </c>
      <c r="F6" s="57" t="s">
        <v>48</v>
      </c>
      <c r="G6" s="57" t="s">
        <v>24</v>
      </c>
      <c r="H6" s="57" t="s">
        <v>85</v>
      </c>
      <c r="I6" s="57" t="s">
        <v>91</v>
      </c>
    </row>
    <row r="7" spans="1:48">
      <c r="A7" s="57" t="s">
        <v>7</v>
      </c>
    </row>
    <row r="8" spans="1:48">
      <c r="A8" s="57" t="s">
        <v>7</v>
      </c>
    </row>
    <row r="9" spans="1:48">
      <c r="A9" s="57" t="s">
        <v>7</v>
      </c>
    </row>
    <row r="10" spans="1:48">
      <c r="A10" s="57" t="s">
        <v>7</v>
      </c>
    </row>
    <row r="11" spans="1:48">
      <c r="A11" s="57" t="s">
        <v>7</v>
      </c>
      <c r="C11" s="57" t="s">
        <v>26</v>
      </c>
      <c r="E11" s="57" t="s">
        <v>92</v>
      </c>
    </row>
    <row r="12" spans="1:48">
      <c r="A12" s="57" t="s">
        <v>7</v>
      </c>
      <c r="C12" s="57" t="s">
        <v>27</v>
      </c>
      <c r="E12" s="57" t="s">
        <v>93</v>
      </c>
    </row>
    <row r="13" spans="1:48">
      <c r="A13" s="57" t="s">
        <v>7</v>
      </c>
      <c r="C13" s="57" t="s">
        <v>38</v>
      </c>
      <c r="E13" s="57" t="s">
        <v>94</v>
      </c>
    </row>
    <row r="14" spans="1:48">
      <c r="A14" s="57" t="s">
        <v>7</v>
      </c>
      <c r="C14" s="57" t="s">
        <v>36</v>
      </c>
      <c r="E14" s="57" t="s">
        <v>95</v>
      </c>
    </row>
    <row r="15" spans="1:48">
      <c r="A15" s="57" t="s">
        <v>7</v>
      </c>
      <c r="C15" s="57" t="s">
        <v>39</v>
      </c>
      <c r="E15" s="57" t="s">
        <v>96</v>
      </c>
    </row>
    <row r="16" spans="1:48">
      <c r="A16" s="57" t="s">
        <v>7</v>
      </c>
      <c r="C16" s="57" t="s">
        <v>40</v>
      </c>
      <c r="E16" s="57" t="s">
        <v>97</v>
      </c>
    </row>
    <row r="17" spans="1:42">
      <c r="A17" s="57" t="s">
        <v>7</v>
      </c>
    </row>
    <row r="18" spans="1:42">
      <c r="A18" s="57" t="s">
        <v>7</v>
      </c>
    </row>
    <row r="21" spans="1:42">
      <c r="M21" s="57" t="s">
        <v>53</v>
      </c>
    </row>
    <row r="23" spans="1:42">
      <c r="E23" s="57" t="s">
        <v>28</v>
      </c>
      <c r="K23" s="57" t="s">
        <v>54</v>
      </c>
      <c r="L23" s="57" t="s">
        <v>55</v>
      </c>
      <c r="M23" s="57" t="s">
        <v>14</v>
      </c>
      <c r="N23" s="57" t="s">
        <v>16</v>
      </c>
      <c r="O23" s="57" t="s">
        <v>29</v>
      </c>
      <c r="P23" s="57" t="s">
        <v>56</v>
      </c>
      <c r="Q23" s="57" t="s">
        <v>30</v>
      </c>
      <c r="R23" s="57" t="s">
        <v>35</v>
      </c>
      <c r="S23" s="57" t="s">
        <v>15</v>
      </c>
      <c r="T23" s="57" t="s">
        <v>57</v>
      </c>
      <c r="U23" s="57" t="s">
        <v>32</v>
      </c>
      <c r="V23" s="57" t="s">
        <v>58</v>
      </c>
      <c r="W23" s="57" t="s">
        <v>59</v>
      </c>
      <c r="X23" s="57" t="s">
        <v>33</v>
      </c>
      <c r="Y23" s="57" t="s">
        <v>12</v>
      </c>
      <c r="Z23" s="57" t="s">
        <v>31</v>
      </c>
      <c r="AA23" s="57" t="s">
        <v>13</v>
      </c>
      <c r="AB23" s="57" t="s">
        <v>34</v>
      </c>
      <c r="AC23" s="57" t="s">
        <v>50</v>
      </c>
      <c r="AD23" s="57" t="s">
        <v>51</v>
      </c>
      <c r="AE23" s="57" t="s">
        <v>60</v>
      </c>
      <c r="AF23" s="57" t="s">
        <v>61</v>
      </c>
      <c r="AG23" s="57" t="s">
        <v>62</v>
      </c>
      <c r="AH23" s="57" t="s">
        <v>63</v>
      </c>
      <c r="AI23" s="57" t="s">
        <v>64</v>
      </c>
      <c r="AJ23" s="57" t="s">
        <v>71</v>
      </c>
      <c r="AK23" s="57" t="s">
        <v>65</v>
      </c>
      <c r="AL23" s="57" t="s">
        <v>66</v>
      </c>
      <c r="AM23" s="57" t="s">
        <v>67</v>
      </c>
      <c r="AN23" s="57" t="s">
        <v>68</v>
      </c>
      <c r="AO23" s="57" t="s">
        <v>69</v>
      </c>
      <c r="AP23" s="57" t="s">
        <v>70</v>
      </c>
    </row>
    <row r="24" spans="1:42">
      <c r="B24" s="57" t="s">
        <v>98</v>
      </c>
      <c r="C24" s="57" t="s">
        <v>44</v>
      </c>
      <c r="E24" s="57" t="s">
        <v>99</v>
      </c>
      <c r="K24" s="57" t="s">
        <v>100</v>
      </c>
      <c r="L24" s="57" t="s">
        <v>101</v>
      </c>
      <c r="M24" s="57" t="s">
        <v>118</v>
      </c>
      <c r="N24" s="57" t="s">
        <v>119</v>
      </c>
      <c r="O24" s="57" t="s">
        <v>120</v>
      </c>
      <c r="P24" s="57" t="s">
        <v>121</v>
      </c>
      <c r="Q24" s="57" t="s">
        <v>122</v>
      </c>
      <c r="R24" s="57" t="s">
        <v>123</v>
      </c>
      <c r="S24" s="57" t="s">
        <v>164</v>
      </c>
      <c r="T24" s="57" t="s">
        <v>124</v>
      </c>
      <c r="U24" s="57" t="s">
        <v>125</v>
      </c>
      <c r="V24" s="57" t="s">
        <v>126</v>
      </c>
      <c r="W24" s="57" t="s">
        <v>102</v>
      </c>
      <c r="X24" s="57" t="s">
        <v>127</v>
      </c>
      <c r="Y24" s="57" t="s">
        <v>128</v>
      </c>
      <c r="Z24" s="57" t="s">
        <v>129</v>
      </c>
      <c r="AA24" s="57" t="s">
        <v>130</v>
      </c>
      <c r="AB24" s="57" t="s">
        <v>131</v>
      </c>
      <c r="AC24" s="57" t="s">
        <v>103</v>
      </c>
      <c r="AD24" s="57" t="s">
        <v>132</v>
      </c>
      <c r="AE24" s="57" t="s">
        <v>133</v>
      </c>
      <c r="AF24" s="57" t="s">
        <v>132</v>
      </c>
      <c r="AG24" s="57" t="s">
        <v>72</v>
      </c>
      <c r="AH24" s="57" t="s">
        <v>134</v>
      </c>
      <c r="AJ24" s="57" t="s">
        <v>73</v>
      </c>
      <c r="AK24" s="57" t="s">
        <v>127</v>
      </c>
      <c r="AL24" s="57" t="s">
        <v>128</v>
      </c>
      <c r="AM24" s="57" t="s">
        <v>135</v>
      </c>
      <c r="AN24" s="57" t="s">
        <v>136</v>
      </c>
      <c r="AO24" s="57" t="s">
        <v>137</v>
      </c>
      <c r="AP24" s="57" t="s">
        <v>138</v>
      </c>
    </row>
    <row r="25" spans="1:42">
      <c r="B25" s="57" t="s">
        <v>104</v>
      </c>
      <c r="C25" s="57" t="s">
        <v>45</v>
      </c>
      <c r="E25" s="57" t="s">
        <v>105</v>
      </c>
      <c r="M25" s="57" t="s">
        <v>139</v>
      </c>
      <c r="N25" s="57" t="s">
        <v>140</v>
      </c>
      <c r="O25" s="57" t="s">
        <v>141</v>
      </c>
      <c r="Q25" s="57" t="s">
        <v>142</v>
      </c>
      <c r="R25" s="57" t="s">
        <v>143</v>
      </c>
      <c r="T25" s="57" t="s">
        <v>145</v>
      </c>
      <c r="U25" s="57" t="s">
        <v>144</v>
      </c>
      <c r="X25" s="57" t="s">
        <v>145</v>
      </c>
      <c r="Y25" s="57" t="s">
        <v>146</v>
      </c>
      <c r="Z25" s="57" t="s">
        <v>147</v>
      </c>
      <c r="AA25" s="57" t="s">
        <v>148</v>
      </c>
      <c r="AB25" s="57" t="s">
        <v>149</v>
      </c>
      <c r="AC25" s="57" t="s">
        <v>106</v>
      </c>
      <c r="AD25" s="57" t="s">
        <v>150</v>
      </c>
      <c r="AH25" s="57" t="s">
        <v>151</v>
      </c>
      <c r="AL25" s="57" t="s">
        <v>165</v>
      </c>
      <c r="AM25" s="57" t="s">
        <v>166</v>
      </c>
    </row>
    <row r="26" spans="1:42">
      <c r="B26" s="57" t="s">
        <v>107</v>
      </c>
      <c r="C26" s="57" t="s">
        <v>46</v>
      </c>
      <c r="E26" s="57" t="s">
        <v>108</v>
      </c>
      <c r="M26" s="57" t="s">
        <v>152</v>
      </c>
      <c r="N26" s="57" t="s">
        <v>153</v>
      </c>
      <c r="O26" s="57" t="s">
        <v>154</v>
      </c>
      <c r="Q26" s="57" t="s">
        <v>155</v>
      </c>
      <c r="R26" s="57" t="s">
        <v>156</v>
      </c>
      <c r="T26" s="57" t="s">
        <v>158</v>
      </c>
      <c r="U26" s="57" t="s">
        <v>157</v>
      </c>
      <c r="X26" s="57" t="s">
        <v>158</v>
      </c>
      <c r="Y26" s="57" t="s">
        <v>159</v>
      </c>
      <c r="Z26" s="57" t="s">
        <v>160</v>
      </c>
      <c r="AA26" s="57" t="s">
        <v>161</v>
      </c>
      <c r="AB26" s="57" t="s">
        <v>162</v>
      </c>
      <c r="AC26" s="57" t="s">
        <v>109</v>
      </c>
      <c r="AD26" s="57" t="s">
        <v>163</v>
      </c>
      <c r="AL26" s="57" t="s">
        <v>167</v>
      </c>
      <c r="AM26" s="57" t="s">
        <v>168</v>
      </c>
    </row>
    <row r="28" spans="1:42">
      <c r="AC28" s="57" t="s">
        <v>110</v>
      </c>
      <c r="AD28" s="57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57" t="s">
        <v>112</v>
      </c>
      <c r="B1" s="57" t="s">
        <v>42</v>
      </c>
      <c r="C1" s="57" t="s">
        <v>7</v>
      </c>
      <c r="D1" s="57" t="s">
        <v>7</v>
      </c>
      <c r="E1" s="57" t="s">
        <v>7</v>
      </c>
      <c r="F1" s="57" t="s">
        <v>7</v>
      </c>
      <c r="G1" s="57" t="s">
        <v>7</v>
      </c>
      <c r="H1" s="57" t="s">
        <v>7</v>
      </c>
      <c r="I1" s="57" t="s">
        <v>7</v>
      </c>
      <c r="J1" s="57" t="s">
        <v>49</v>
      </c>
      <c r="M1" s="57" t="s">
        <v>17</v>
      </c>
      <c r="N1" s="57" t="s">
        <v>17</v>
      </c>
      <c r="O1" s="57" t="s">
        <v>17</v>
      </c>
      <c r="Q1" s="57" t="s">
        <v>17</v>
      </c>
      <c r="R1" s="57" t="s">
        <v>17</v>
      </c>
      <c r="T1" s="57" t="s">
        <v>17</v>
      </c>
      <c r="U1" s="57" t="s">
        <v>17</v>
      </c>
      <c r="V1" s="57" t="s">
        <v>17</v>
      </c>
      <c r="X1" s="57" t="s">
        <v>7</v>
      </c>
      <c r="Y1" s="57" t="s">
        <v>7</v>
      </c>
      <c r="Z1" s="57" t="s">
        <v>17</v>
      </c>
      <c r="AA1" s="57" t="s">
        <v>17</v>
      </c>
      <c r="AB1" s="57" t="s">
        <v>17</v>
      </c>
      <c r="AL1" s="57" t="s">
        <v>17</v>
      </c>
      <c r="AM1" s="57" t="s">
        <v>17</v>
      </c>
      <c r="AU1" s="57" t="s">
        <v>7</v>
      </c>
      <c r="AV1" s="57" t="s">
        <v>7</v>
      </c>
    </row>
    <row r="2" spans="1:48">
      <c r="A2" s="57" t="s">
        <v>7</v>
      </c>
      <c r="D2" s="57" t="s">
        <v>18</v>
      </c>
      <c r="E2" s="57" t="s">
        <v>82</v>
      </c>
    </row>
    <row r="3" spans="1:48">
      <c r="A3" s="57" t="s">
        <v>7</v>
      </c>
      <c r="D3" s="57" t="s">
        <v>21</v>
      </c>
      <c r="E3" s="57" t="s">
        <v>19</v>
      </c>
      <c r="F3" s="57" t="s">
        <v>20</v>
      </c>
      <c r="G3" s="57" t="s">
        <v>22</v>
      </c>
      <c r="H3" s="57" t="s">
        <v>43</v>
      </c>
      <c r="I3" s="57" t="s">
        <v>23</v>
      </c>
    </row>
    <row r="4" spans="1:48">
      <c r="A4" s="57" t="s">
        <v>7</v>
      </c>
      <c r="C4" s="57" t="s">
        <v>11</v>
      </c>
      <c r="D4" s="57" t="s">
        <v>83</v>
      </c>
      <c r="E4" s="57" t="s">
        <v>84</v>
      </c>
      <c r="F4" s="57" t="s">
        <v>47</v>
      </c>
      <c r="G4" s="57" t="s">
        <v>24</v>
      </c>
      <c r="H4" s="57" t="s">
        <v>85</v>
      </c>
    </row>
    <row r="5" spans="1:48">
      <c r="A5" s="57" t="s">
        <v>7</v>
      </c>
      <c r="C5" s="57" t="s">
        <v>10</v>
      </c>
      <c r="D5" s="57" t="s">
        <v>86</v>
      </c>
      <c r="E5" s="57" t="s">
        <v>87</v>
      </c>
      <c r="F5" s="57" t="s">
        <v>48</v>
      </c>
      <c r="G5" s="57" t="s">
        <v>24</v>
      </c>
      <c r="H5" s="57" t="s">
        <v>85</v>
      </c>
      <c r="I5" s="57" t="s">
        <v>88</v>
      </c>
    </row>
    <row r="6" spans="1:48">
      <c r="A6" s="57" t="s">
        <v>7</v>
      </c>
      <c r="C6" s="57" t="s">
        <v>37</v>
      </c>
      <c r="D6" s="57" t="s">
        <v>89</v>
      </c>
      <c r="E6" s="57" t="s">
        <v>90</v>
      </c>
      <c r="F6" s="57" t="s">
        <v>48</v>
      </c>
      <c r="G6" s="57" t="s">
        <v>24</v>
      </c>
      <c r="H6" s="57" t="s">
        <v>85</v>
      </c>
      <c r="I6" s="57" t="s">
        <v>91</v>
      </c>
    </row>
    <row r="7" spans="1:48">
      <c r="A7" s="57" t="s">
        <v>7</v>
      </c>
    </row>
    <row r="8" spans="1:48">
      <c r="A8" s="57" t="s">
        <v>7</v>
      </c>
    </row>
    <row r="9" spans="1:48">
      <c r="A9" s="57" t="s">
        <v>7</v>
      </c>
    </row>
    <row r="10" spans="1:48">
      <c r="A10" s="57" t="s">
        <v>7</v>
      </c>
    </row>
    <row r="11" spans="1:48">
      <c r="A11" s="57" t="s">
        <v>7</v>
      </c>
      <c r="C11" s="57" t="s">
        <v>26</v>
      </c>
      <c r="E11" s="57" t="s">
        <v>92</v>
      </c>
    </row>
    <row r="12" spans="1:48">
      <c r="A12" s="57" t="s">
        <v>7</v>
      </c>
      <c r="C12" s="57" t="s">
        <v>27</v>
      </c>
      <c r="E12" s="57" t="s">
        <v>93</v>
      </c>
    </row>
    <row r="13" spans="1:48">
      <c r="A13" s="57" t="s">
        <v>7</v>
      </c>
      <c r="C13" s="57" t="s">
        <v>38</v>
      </c>
      <c r="E13" s="57" t="s">
        <v>94</v>
      </c>
    </row>
    <row r="14" spans="1:48">
      <c r="A14" s="57" t="s">
        <v>7</v>
      </c>
      <c r="C14" s="57" t="s">
        <v>36</v>
      </c>
      <c r="E14" s="57" t="s">
        <v>95</v>
      </c>
    </row>
    <row r="15" spans="1:48">
      <c r="A15" s="57" t="s">
        <v>7</v>
      </c>
      <c r="C15" s="57" t="s">
        <v>39</v>
      </c>
      <c r="E15" s="57" t="s">
        <v>96</v>
      </c>
    </row>
    <row r="16" spans="1:48">
      <c r="A16" s="57" t="s">
        <v>7</v>
      </c>
      <c r="C16" s="57" t="s">
        <v>40</v>
      </c>
      <c r="E16" s="57" t="s">
        <v>97</v>
      </c>
    </row>
    <row r="17" spans="1:42">
      <c r="A17" s="57" t="s">
        <v>7</v>
      </c>
    </row>
    <row r="18" spans="1:42">
      <c r="A18" s="57" t="s">
        <v>7</v>
      </c>
    </row>
    <row r="21" spans="1:42">
      <c r="M21" s="57" t="s">
        <v>53</v>
      </c>
    </row>
    <row r="23" spans="1:42">
      <c r="E23" s="57" t="s">
        <v>28</v>
      </c>
      <c r="K23" s="57" t="s">
        <v>54</v>
      </c>
      <c r="L23" s="57" t="s">
        <v>55</v>
      </c>
      <c r="M23" s="57" t="s">
        <v>14</v>
      </c>
      <c r="N23" s="57" t="s">
        <v>16</v>
      </c>
      <c r="O23" s="57" t="s">
        <v>29</v>
      </c>
      <c r="P23" s="57" t="s">
        <v>56</v>
      </c>
      <c r="Q23" s="57" t="s">
        <v>30</v>
      </c>
      <c r="R23" s="57" t="s">
        <v>35</v>
      </c>
      <c r="S23" s="57" t="s">
        <v>15</v>
      </c>
      <c r="T23" s="57" t="s">
        <v>57</v>
      </c>
      <c r="U23" s="57" t="s">
        <v>32</v>
      </c>
      <c r="V23" s="57" t="s">
        <v>58</v>
      </c>
      <c r="W23" s="57" t="s">
        <v>59</v>
      </c>
      <c r="X23" s="57" t="s">
        <v>33</v>
      </c>
      <c r="Y23" s="57" t="s">
        <v>12</v>
      </c>
      <c r="Z23" s="57" t="s">
        <v>31</v>
      </c>
      <c r="AA23" s="57" t="s">
        <v>13</v>
      </c>
      <c r="AB23" s="57" t="s">
        <v>34</v>
      </c>
      <c r="AC23" s="57" t="s">
        <v>50</v>
      </c>
      <c r="AD23" s="57" t="s">
        <v>51</v>
      </c>
      <c r="AE23" s="57" t="s">
        <v>60</v>
      </c>
      <c r="AF23" s="57" t="s">
        <v>61</v>
      </c>
      <c r="AG23" s="57" t="s">
        <v>62</v>
      </c>
      <c r="AH23" s="57" t="s">
        <v>63</v>
      </c>
      <c r="AI23" s="57" t="s">
        <v>64</v>
      </c>
      <c r="AJ23" s="57" t="s">
        <v>71</v>
      </c>
      <c r="AK23" s="57" t="s">
        <v>65</v>
      </c>
      <c r="AL23" s="57" t="s">
        <v>66</v>
      </c>
      <c r="AM23" s="57" t="s">
        <v>67</v>
      </c>
      <c r="AN23" s="57" t="s">
        <v>68</v>
      </c>
      <c r="AO23" s="57" t="s">
        <v>69</v>
      </c>
      <c r="AP23" s="57" t="s">
        <v>70</v>
      </c>
    </row>
    <row r="24" spans="1:42">
      <c r="B24" s="57" t="s">
        <v>98</v>
      </c>
      <c r="C24" s="57" t="s">
        <v>44</v>
      </c>
      <c r="E24" s="57" t="s">
        <v>99</v>
      </c>
      <c r="K24" s="57" t="s">
        <v>100</v>
      </c>
      <c r="L24" s="57" t="s">
        <v>101</v>
      </c>
      <c r="M24" s="57" t="s">
        <v>118</v>
      </c>
      <c r="N24" s="57" t="s">
        <v>119</v>
      </c>
      <c r="O24" s="57" t="s">
        <v>120</v>
      </c>
      <c r="P24" s="57" t="s">
        <v>121</v>
      </c>
      <c r="Q24" s="57" t="s">
        <v>122</v>
      </c>
      <c r="R24" s="57" t="s">
        <v>123</v>
      </c>
      <c r="S24" s="57" t="s">
        <v>164</v>
      </c>
      <c r="T24" s="57" t="s">
        <v>124</v>
      </c>
      <c r="U24" s="57" t="s">
        <v>125</v>
      </c>
      <c r="V24" s="57" t="s">
        <v>126</v>
      </c>
      <c r="W24" s="57" t="s">
        <v>102</v>
      </c>
      <c r="X24" s="57" t="s">
        <v>127</v>
      </c>
      <c r="Y24" s="57" t="s">
        <v>128</v>
      </c>
      <c r="Z24" s="57" t="s">
        <v>129</v>
      </c>
      <c r="AA24" s="57" t="s">
        <v>130</v>
      </c>
      <c r="AB24" s="57" t="s">
        <v>131</v>
      </c>
      <c r="AC24" s="57" t="s">
        <v>103</v>
      </c>
      <c r="AD24" s="57" t="s">
        <v>132</v>
      </c>
      <c r="AE24" s="57" t="s">
        <v>133</v>
      </c>
      <c r="AF24" s="57" t="s">
        <v>132</v>
      </c>
      <c r="AG24" s="57" t="s">
        <v>72</v>
      </c>
      <c r="AH24" s="57" t="s">
        <v>134</v>
      </c>
      <c r="AJ24" s="57" t="s">
        <v>73</v>
      </c>
      <c r="AK24" s="57" t="s">
        <v>127</v>
      </c>
      <c r="AL24" s="57" t="s">
        <v>128</v>
      </c>
      <c r="AM24" s="57" t="s">
        <v>135</v>
      </c>
      <c r="AN24" s="57" t="s">
        <v>136</v>
      </c>
      <c r="AO24" s="57" t="s">
        <v>137</v>
      </c>
      <c r="AP24" s="57" t="s">
        <v>138</v>
      </c>
    </row>
    <row r="25" spans="1:42">
      <c r="B25" s="57" t="s">
        <v>104</v>
      </c>
      <c r="C25" s="57" t="s">
        <v>45</v>
      </c>
      <c r="E25" s="57" t="s">
        <v>105</v>
      </c>
      <c r="M25" s="57" t="s">
        <v>139</v>
      </c>
      <c r="N25" s="57" t="s">
        <v>140</v>
      </c>
      <c r="O25" s="57" t="s">
        <v>141</v>
      </c>
      <c r="Q25" s="57" t="s">
        <v>142</v>
      </c>
      <c r="R25" s="57" t="s">
        <v>143</v>
      </c>
      <c r="T25" s="57" t="s">
        <v>145</v>
      </c>
      <c r="U25" s="57" t="s">
        <v>144</v>
      </c>
      <c r="X25" s="57" t="s">
        <v>145</v>
      </c>
      <c r="Y25" s="57" t="s">
        <v>146</v>
      </c>
      <c r="Z25" s="57" t="s">
        <v>147</v>
      </c>
      <c r="AA25" s="57" t="s">
        <v>148</v>
      </c>
      <c r="AB25" s="57" t="s">
        <v>149</v>
      </c>
      <c r="AC25" s="57" t="s">
        <v>106</v>
      </c>
      <c r="AD25" s="57" t="s">
        <v>150</v>
      </c>
      <c r="AH25" s="57" t="s">
        <v>151</v>
      </c>
      <c r="AL25" s="57" t="s">
        <v>165</v>
      </c>
      <c r="AM25" s="57" t="s">
        <v>166</v>
      </c>
    </row>
    <row r="26" spans="1:42">
      <c r="B26" s="57" t="s">
        <v>107</v>
      </c>
      <c r="C26" s="57" t="s">
        <v>46</v>
      </c>
      <c r="E26" s="57" t="s">
        <v>108</v>
      </c>
      <c r="M26" s="57" t="s">
        <v>152</v>
      </c>
      <c r="N26" s="57" t="s">
        <v>153</v>
      </c>
      <c r="O26" s="57" t="s">
        <v>154</v>
      </c>
      <c r="Q26" s="57" t="s">
        <v>155</v>
      </c>
      <c r="R26" s="57" t="s">
        <v>156</v>
      </c>
      <c r="T26" s="57" t="s">
        <v>158</v>
      </c>
      <c r="U26" s="57" t="s">
        <v>157</v>
      </c>
      <c r="X26" s="57" t="s">
        <v>158</v>
      </c>
      <c r="Y26" s="57" t="s">
        <v>159</v>
      </c>
      <c r="Z26" s="57" t="s">
        <v>160</v>
      </c>
      <c r="AA26" s="57" t="s">
        <v>161</v>
      </c>
      <c r="AB26" s="57" t="s">
        <v>162</v>
      </c>
      <c r="AC26" s="57" t="s">
        <v>109</v>
      </c>
      <c r="AD26" s="57" t="s">
        <v>163</v>
      </c>
      <c r="AL26" s="57" t="s">
        <v>167</v>
      </c>
      <c r="AM26" s="57" t="s">
        <v>168</v>
      </c>
    </row>
    <row r="28" spans="1:42">
      <c r="AC28" s="57" t="s">
        <v>110</v>
      </c>
      <c r="AD28" s="57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D729-09F7-4FB9-8A85-4A95B37CB709}">
  <dimension ref="A1:E13"/>
  <sheetViews>
    <sheetView workbookViewId="0"/>
  </sheetViews>
  <sheetFormatPr defaultRowHeight="15"/>
  <sheetData>
    <row r="1" spans="1:5">
      <c r="A1" s="57" t="s">
        <v>114</v>
      </c>
      <c r="B1" s="57" t="s">
        <v>1</v>
      </c>
      <c r="C1" s="57" t="s">
        <v>2</v>
      </c>
      <c r="D1" s="57" t="s">
        <v>3</v>
      </c>
    </row>
    <row r="2" spans="1:5">
      <c r="B2" s="57" t="s">
        <v>18</v>
      </c>
      <c r="C2" s="57" t="s">
        <v>4</v>
      </c>
    </row>
    <row r="3" spans="1:5">
      <c r="A3" s="57" t="s">
        <v>0</v>
      </c>
      <c r="B3" s="57" t="s">
        <v>5</v>
      </c>
      <c r="C3" s="57" t="s">
        <v>169</v>
      </c>
    </row>
    <row r="4" spans="1:5">
      <c r="A4" s="57" t="s">
        <v>0</v>
      </c>
      <c r="B4" s="57" t="s">
        <v>6</v>
      </c>
      <c r="C4" s="57" t="s">
        <v>170</v>
      </c>
    </row>
    <row r="5" spans="1:5">
      <c r="A5" s="57" t="s">
        <v>0</v>
      </c>
      <c r="B5" s="57" t="s">
        <v>25</v>
      </c>
      <c r="C5" s="57" t="s">
        <v>74</v>
      </c>
      <c r="D5" s="57" t="s">
        <v>75</v>
      </c>
      <c r="E5" s="57" t="s">
        <v>41</v>
      </c>
    </row>
    <row r="8" spans="1:5">
      <c r="A8" s="57" t="s">
        <v>8</v>
      </c>
      <c r="C8" s="57" t="s">
        <v>76</v>
      </c>
    </row>
    <row r="9" spans="1:5">
      <c r="A9" s="57" t="s">
        <v>9</v>
      </c>
      <c r="C9" s="57" t="s">
        <v>77</v>
      </c>
    </row>
    <row r="10" spans="1:5">
      <c r="B10" s="57" t="s">
        <v>38</v>
      </c>
      <c r="C10" s="57" t="s">
        <v>78</v>
      </c>
    </row>
    <row r="11" spans="1:5">
      <c r="B11" s="57" t="s">
        <v>36</v>
      </c>
      <c r="C11" s="57" t="s">
        <v>78</v>
      </c>
    </row>
    <row r="12" spans="1:5">
      <c r="B12" s="57" t="s">
        <v>39</v>
      </c>
      <c r="C12" s="57" t="s">
        <v>79</v>
      </c>
    </row>
    <row r="13" spans="1:5">
      <c r="B13" s="57" t="s">
        <v>40</v>
      </c>
      <c r="C13" s="57" t="s">
        <v>80</v>
      </c>
      <c r="D13" s="57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AB0E-101F-4B9F-874F-129F686AA57A}">
  <dimension ref="A1:AV28"/>
  <sheetViews>
    <sheetView workbookViewId="0"/>
  </sheetViews>
  <sheetFormatPr defaultRowHeight="15"/>
  <sheetData>
    <row r="1" spans="1:48">
      <c r="A1" s="57" t="s">
        <v>116</v>
      </c>
      <c r="B1" s="57" t="s">
        <v>42</v>
      </c>
      <c r="C1" s="57" t="s">
        <v>7</v>
      </c>
      <c r="D1" s="57" t="s">
        <v>7</v>
      </c>
      <c r="E1" s="57" t="s">
        <v>7</v>
      </c>
      <c r="F1" s="57" t="s">
        <v>7</v>
      </c>
      <c r="G1" s="57" t="s">
        <v>7</v>
      </c>
      <c r="H1" s="57" t="s">
        <v>7</v>
      </c>
      <c r="I1" s="57" t="s">
        <v>7</v>
      </c>
      <c r="J1" s="57" t="s">
        <v>49</v>
      </c>
      <c r="M1" s="57" t="s">
        <v>17</v>
      </c>
      <c r="N1" s="57" t="s">
        <v>17</v>
      </c>
      <c r="O1" s="57" t="s">
        <v>17</v>
      </c>
      <c r="Q1" s="57" t="s">
        <v>17</v>
      </c>
      <c r="R1" s="57" t="s">
        <v>17</v>
      </c>
      <c r="T1" s="57" t="s">
        <v>17</v>
      </c>
      <c r="U1" s="57" t="s">
        <v>17</v>
      </c>
      <c r="V1" s="57" t="s">
        <v>17</v>
      </c>
      <c r="X1" s="57" t="s">
        <v>7</v>
      </c>
      <c r="Y1" s="57" t="s">
        <v>7</v>
      </c>
      <c r="Z1" s="57" t="s">
        <v>17</v>
      </c>
      <c r="AA1" s="57" t="s">
        <v>17</v>
      </c>
      <c r="AB1" s="57" t="s">
        <v>17</v>
      </c>
      <c r="AL1" s="57" t="s">
        <v>17</v>
      </c>
      <c r="AM1" s="57" t="s">
        <v>17</v>
      </c>
      <c r="AU1" s="57" t="s">
        <v>7</v>
      </c>
      <c r="AV1" s="57" t="s">
        <v>7</v>
      </c>
    </row>
    <row r="2" spans="1:48">
      <c r="A2" s="57" t="s">
        <v>7</v>
      </c>
      <c r="D2" s="57" t="s">
        <v>18</v>
      </c>
      <c r="E2" s="57" t="s">
        <v>82</v>
      </c>
    </row>
    <row r="3" spans="1:48">
      <c r="A3" s="57" t="s">
        <v>7</v>
      </c>
      <c r="D3" s="57" t="s">
        <v>21</v>
      </c>
      <c r="E3" s="57" t="s">
        <v>19</v>
      </c>
      <c r="F3" s="57" t="s">
        <v>20</v>
      </c>
      <c r="G3" s="57" t="s">
        <v>22</v>
      </c>
      <c r="H3" s="57" t="s">
        <v>43</v>
      </c>
      <c r="I3" s="57" t="s">
        <v>23</v>
      </c>
    </row>
    <row r="4" spans="1:48">
      <c r="A4" s="57" t="s">
        <v>7</v>
      </c>
      <c r="C4" s="57" t="s">
        <v>11</v>
      </c>
      <c r="D4" s="57" t="s">
        <v>83</v>
      </c>
      <c r="E4" s="57" t="s">
        <v>84</v>
      </c>
      <c r="F4" s="57" t="s">
        <v>47</v>
      </c>
      <c r="G4" s="57" t="s">
        <v>24</v>
      </c>
      <c r="H4" s="57" t="s">
        <v>85</v>
      </c>
    </row>
    <row r="5" spans="1:48">
      <c r="A5" s="57" t="s">
        <v>7</v>
      </c>
      <c r="C5" s="57" t="s">
        <v>10</v>
      </c>
      <c r="D5" s="57" t="s">
        <v>86</v>
      </c>
      <c r="E5" s="57" t="s">
        <v>87</v>
      </c>
      <c r="F5" s="57" t="s">
        <v>48</v>
      </c>
      <c r="G5" s="57" t="s">
        <v>24</v>
      </c>
      <c r="H5" s="57" t="s">
        <v>85</v>
      </c>
      <c r="I5" s="57" t="s">
        <v>88</v>
      </c>
    </row>
    <row r="6" spans="1:48">
      <c r="A6" s="57" t="s">
        <v>7</v>
      </c>
      <c r="C6" s="57" t="s">
        <v>37</v>
      </c>
      <c r="D6" s="57" t="s">
        <v>89</v>
      </c>
      <c r="E6" s="57" t="s">
        <v>90</v>
      </c>
      <c r="F6" s="57" t="s">
        <v>48</v>
      </c>
      <c r="G6" s="57" t="s">
        <v>24</v>
      </c>
      <c r="H6" s="57" t="s">
        <v>85</v>
      </c>
      <c r="I6" s="57" t="s">
        <v>91</v>
      </c>
    </row>
    <row r="7" spans="1:48">
      <c r="A7" s="57" t="s">
        <v>7</v>
      </c>
    </row>
    <row r="8" spans="1:48">
      <c r="A8" s="57" t="s">
        <v>7</v>
      </c>
    </row>
    <row r="9" spans="1:48">
      <c r="A9" s="57" t="s">
        <v>7</v>
      </c>
    </row>
    <row r="10" spans="1:48">
      <c r="A10" s="57" t="s">
        <v>7</v>
      </c>
    </row>
    <row r="11" spans="1:48">
      <c r="A11" s="57" t="s">
        <v>7</v>
      </c>
      <c r="C11" s="57" t="s">
        <v>26</v>
      </c>
      <c r="E11" s="57" t="s">
        <v>92</v>
      </c>
    </row>
    <row r="12" spans="1:48">
      <c r="A12" s="57" t="s">
        <v>7</v>
      </c>
      <c r="C12" s="57" t="s">
        <v>27</v>
      </c>
      <c r="E12" s="57" t="s">
        <v>93</v>
      </c>
    </row>
    <row r="13" spans="1:48">
      <c r="A13" s="57" t="s">
        <v>7</v>
      </c>
      <c r="C13" s="57" t="s">
        <v>38</v>
      </c>
      <c r="E13" s="57" t="s">
        <v>94</v>
      </c>
    </row>
    <row r="14" spans="1:48">
      <c r="A14" s="57" t="s">
        <v>7</v>
      </c>
      <c r="C14" s="57" t="s">
        <v>36</v>
      </c>
      <c r="E14" s="57" t="s">
        <v>95</v>
      </c>
    </row>
    <row r="15" spans="1:48">
      <c r="A15" s="57" t="s">
        <v>7</v>
      </c>
      <c r="C15" s="57" t="s">
        <v>39</v>
      </c>
      <c r="E15" s="57" t="s">
        <v>96</v>
      </c>
    </row>
    <row r="16" spans="1:48">
      <c r="A16" s="57" t="s">
        <v>7</v>
      </c>
      <c r="C16" s="57" t="s">
        <v>40</v>
      </c>
      <c r="E16" s="57" t="s">
        <v>97</v>
      </c>
    </row>
    <row r="17" spans="1:42">
      <c r="A17" s="57" t="s">
        <v>7</v>
      </c>
    </row>
    <row r="18" spans="1:42">
      <c r="A18" s="57" t="s">
        <v>7</v>
      </c>
    </row>
    <row r="21" spans="1:42">
      <c r="M21" s="57" t="s">
        <v>53</v>
      </c>
    </row>
    <row r="23" spans="1:42">
      <c r="E23" s="57" t="s">
        <v>28</v>
      </c>
      <c r="K23" s="57" t="s">
        <v>54</v>
      </c>
      <c r="L23" s="57" t="s">
        <v>55</v>
      </c>
      <c r="M23" s="57" t="s">
        <v>14</v>
      </c>
      <c r="N23" s="57" t="s">
        <v>16</v>
      </c>
      <c r="O23" s="57" t="s">
        <v>29</v>
      </c>
      <c r="P23" s="57" t="s">
        <v>56</v>
      </c>
      <c r="Q23" s="57" t="s">
        <v>30</v>
      </c>
      <c r="R23" s="57" t="s">
        <v>35</v>
      </c>
      <c r="S23" s="57" t="s">
        <v>15</v>
      </c>
      <c r="T23" s="57" t="s">
        <v>57</v>
      </c>
      <c r="U23" s="57" t="s">
        <v>32</v>
      </c>
      <c r="V23" s="57" t="s">
        <v>58</v>
      </c>
      <c r="W23" s="57" t="s">
        <v>59</v>
      </c>
      <c r="X23" s="57" t="s">
        <v>33</v>
      </c>
      <c r="Y23" s="57" t="s">
        <v>12</v>
      </c>
      <c r="Z23" s="57" t="s">
        <v>31</v>
      </c>
      <c r="AA23" s="57" t="s">
        <v>13</v>
      </c>
      <c r="AB23" s="57" t="s">
        <v>34</v>
      </c>
      <c r="AC23" s="57" t="s">
        <v>50</v>
      </c>
      <c r="AD23" s="57" t="s">
        <v>51</v>
      </c>
      <c r="AE23" s="57" t="s">
        <v>60</v>
      </c>
      <c r="AF23" s="57" t="s">
        <v>61</v>
      </c>
      <c r="AG23" s="57" t="s">
        <v>62</v>
      </c>
      <c r="AH23" s="57" t="s">
        <v>63</v>
      </c>
      <c r="AI23" s="57" t="s">
        <v>64</v>
      </c>
      <c r="AJ23" s="57" t="s">
        <v>71</v>
      </c>
      <c r="AK23" s="57" t="s">
        <v>65</v>
      </c>
      <c r="AL23" s="57" t="s">
        <v>66</v>
      </c>
      <c r="AM23" s="57" t="s">
        <v>67</v>
      </c>
      <c r="AN23" s="57" t="s">
        <v>68</v>
      </c>
      <c r="AO23" s="57" t="s">
        <v>69</v>
      </c>
      <c r="AP23" s="57" t="s">
        <v>70</v>
      </c>
    </row>
    <row r="24" spans="1:42">
      <c r="B24" s="57" t="s">
        <v>98</v>
      </c>
      <c r="C24" s="57" t="s">
        <v>44</v>
      </c>
      <c r="E24" s="57" t="s">
        <v>99</v>
      </c>
      <c r="K24" s="57" t="s">
        <v>100</v>
      </c>
      <c r="L24" s="57" t="s">
        <v>101</v>
      </c>
      <c r="M24" s="57" t="s">
        <v>118</v>
      </c>
      <c r="N24" s="57" t="s">
        <v>119</v>
      </c>
      <c r="O24" s="57" t="s">
        <v>120</v>
      </c>
      <c r="P24" s="57" t="s">
        <v>121</v>
      </c>
      <c r="Q24" s="57" t="s">
        <v>122</v>
      </c>
      <c r="R24" s="57" t="s">
        <v>123</v>
      </c>
      <c r="S24" s="57" t="s">
        <v>164</v>
      </c>
      <c r="T24" s="57" t="s">
        <v>124</v>
      </c>
      <c r="U24" s="57" t="s">
        <v>125</v>
      </c>
      <c r="V24" s="57" t="s">
        <v>126</v>
      </c>
      <c r="W24" s="57" t="s">
        <v>102</v>
      </c>
      <c r="X24" s="57" t="s">
        <v>127</v>
      </c>
      <c r="Y24" s="57" t="s">
        <v>128</v>
      </c>
      <c r="Z24" s="57" t="s">
        <v>129</v>
      </c>
      <c r="AA24" s="57" t="s">
        <v>130</v>
      </c>
      <c r="AB24" s="57" t="s">
        <v>131</v>
      </c>
      <c r="AC24" s="57" t="s">
        <v>103</v>
      </c>
      <c r="AD24" s="57" t="s">
        <v>132</v>
      </c>
      <c r="AE24" s="57" t="s">
        <v>133</v>
      </c>
      <c r="AF24" s="57" t="s">
        <v>132</v>
      </c>
      <c r="AG24" s="57" t="s">
        <v>72</v>
      </c>
      <c r="AH24" s="57" t="s">
        <v>134</v>
      </c>
      <c r="AJ24" s="57" t="s">
        <v>73</v>
      </c>
      <c r="AK24" s="57" t="s">
        <v>127</v>
      </c>
      <c r="AL24" s="57" t="s">
        <v>128</v>
      </c>
      <c r="AM24" s="57" t="s">
        <v>135</v>
      </c>
      <c r="AN24" s="57" t="s">
        <v>136</v>
      </c>
      <c r="AO24" s="57" t="s">
        <v>137</v>
      </c>
      <c r="AP24" s="57" t="s">
        <v>138</v>
      </c>
    </row>
    <row r="25" spans="1:42">
      <c r="B25" s="57" t="s">
        <v>104</v>
      </c>
      <c r="C25" s="57" t="s">
        <v>45</v>
      </c>
      <c r="E25" s="57" t="s">
        <v>105</v>
      </c>
      <c r="M25" s="57" t="s">
        <v>139</v>
      </c>
      <c r="N25" s="57" t="s">
        <v>140</v>
      </c>
      <c r="O25" s="57" t="s">
        <v>141</v>
      </c>
      <c r="Q25" s="57" t="s">
        <v>142</v>
      </c>
      <c r="R25" s="57" t="s">
        <v>143</v>
      </c>
      <c r="T25" s="57" t="s">
        <v>145</v>
      </c>
      <c r="U25" s="57" t="s">
        <v>144</v>
      </c>
      <c r="X25" s="57" t="s">
        <v>145</v>
      </c>
      <c r="Y25" s="57" t="s">
        <v>146</v>
      </c>
      <c r="Z25" s="57" t="s">
        <v>147</v>
      </c>
      <c r="AA25" s="57" t="s">
        <v>148</v>
      </c>
      <c r="AB25" s="57" t="s">
        <v>149</v>
      </c>
      <c r="AC25" s="57" t="s">
        <v>106</v>
      </c>
      <c r="AD25" s="57" t="s">
        <v>150</v>
      </c>
      <c r="AH25" s="57" t="s">
        <v>151</v>
      </c>
      <c r="AL25" s="57" t="s">
        <v>165</v>
      </c>
      <c r="AM25" s="57" t="s">
        <v>166</v>
      </c>
    </row>
    <row r="26" spans="1:42">
      <c r="B26" s="57" t="s">
        <v>107</v>
      </c>
      <c r="C26" s="57" t="s">
        <v>46</v>
      </c>
      <c r="E26" s="57" t="s">
        <v>108</v>
      </c>
      <c r="M26" s="57" t="s">
        <v>152</v>
      </c>
      <c r="N26" s="57" t="s">
        <v>153</v>
      </c>
      <c r="O26" s="57" t="s">
        <v>154</v>
      </c>
      <c r="Q26" s="57" t="s">
        <v>155</v>
      </c>
      <c r="R26" s="57" t="s">
        <v>156</v>
      </c>
      <c r="T26" s="57" t="s">
        <v>158</v>
      </c>
      <c r="U26" s="57" t="s">
        <v>157</v>
      </c>
      <c r="X26" s="57" t="s">
        <v>158</v>
      </c>
      <c r="Y26" s="57" t="s">
        <v>159</v>
      </c>
      <c r="Z26" s="57" t="s">
        <v>160</v>
      </c>
      <c r="AA26" s="57" t="s">
        <v>161</v>
      </c>
      <c r="AB26" s="57" t="s">
        <v>162</v>
      </c>
      <c r="AC26" s="57" t="s">
        <v>109</v>
      </c>
      <c r="AD26" s="57" t="s">
        <v>163</v>
      </c>
      <c r="AL26" s="57" t="s">
        <v>167</v>
      </c>
      <c r="AM26" s="57" t="s">
        <v>168</v>
      </c>
    </row>
    <row r="28" spans="1:42">
      <c r="AC28" s="57" t="s">
        <v>110</v>
      </c>
      <c r="AD28" s="5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2024-01-08T04:18:19Z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