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"/>
    </mc:Choice>
  </mc:AlternateContent>
  <xr:revisionPtr revIDLastSave="0" documentId="8_{1983B333-DD85-4E96-BBFF-15C251E7B47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6" i="2"/>
  <c r="E27" i="2"/>
  <c r="E28" i="2"/>
  <c r="E29" i="2"/>
  <c r="E30" i="2"/>
  <c r="B25" i="2" l="1"/>
  <c r="W25" i="2"/>
  <c r="L25" i="2"/>
  <c r="K25" i="2"/>
  <c r="AC25" i="2"/>
  <c r="B26" i="2"/>
  <c r="W26" i="2"/>
  <c r="L26" i="2"/>
  <c r="K26" i="2"/>
  <c r="AC26" i="2"/>
  <c r="B27" i="2"/>
  <c r="W27" i="2"/>
  <c r="L27" i="2"/>
  <c r="K27" i="2"/>
  <c r="AC27" i="2"/>
  <c r="B28" i="2"/>
  <c r="W28" i="2"/>
  <c r="L28" i="2"/>
  <c r="K28" i="2"/>
  <c r="AC28" i="2"/>
  <c r="B29" i="2"/>
  <c r="W29" i="2"/>
  <c r="L29" i="2"/>
  <c r="K29" i="2"/>
  <c r="AC29" i="2"/>
  <c r="B30" i="2"/>
  <c r="W30" i="2"/>
  <c r="L30" i="2"/>
  <c r="K30" i="2"/>
  <c r="AC30" i="2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C13" i="1"/>
  <c r="E16" i="2" s="1"/>
  <c r="D4" i="2" l="1"/>
  <c r="E4" i="2" s="1"/>
  <c r="D5" i="2"/>
  <c r="I5" i="2"/>
  <c r="D6" i="2"/>
  <c r="I6" i="2"/>
  <c r="B24" i="2" l="1"/>
  <c r="K24" i="2"/>
  <c r="L24" i="2"/>
  <c r="W24" i="2"/>
  <c r="AC24" i="2"/>
  <c r="E6" i="2"/>
  <c r="E5" i="2"/>
  <c r="B31" i="2" l="1"/>
  <c r="AC31" i="2"/>
  <c r="B32" i="2"/>
  <c r="AC32" i="2"/>
</calcChain>
</file>

<file path=xl/sharedStrings.xml><?xml version="1.0" encoding="utf-8"?>
<sst xmlns="http://schemas.openxmlformats.org/spreadsheetml/2006/main" count="1233" uniqueCount="415">
  <si>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</si>
  <si>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</si>
  <si>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</si>
  <si>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</si>
  <si>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</si>
  <si>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</si>
  <si>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</si>
  <si>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</si>
  <si>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</si>
  <si>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</si>
  <si>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</si>
  <si>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</si>
  <si>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</si>
  <si>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</si>
  <si>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</si>
  <si>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</si>
  <si>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</si>
  <si>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</si>
  <si>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</si>
  <si>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</si>
  <si>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</si>
  <si>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</si>
  <si>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</si>
  <si>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</si>
  <si>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</si>
  <si>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</si>
  <si>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</si>
  <si>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</si>
  <si>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</si>
  <si>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</si>
  <si>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</si>
  <si>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</si>
  <si>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</si>
  <si>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</si>
  <si>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</si>
  <si>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</si>
  <si>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</si>
  <si>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</si>
  <si>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</si>
  <si>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</si>
  <si>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</si>
  <si>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</si>
  <si>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</si>
  <si>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</si>
  <si>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</si>
  <si>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</si>
  <si>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</si>
  <si>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</si>
  <si>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</si>
  <si>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</si>
  <si>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</si>
  <si>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</si>
  <si>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</si>
  <si>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</si>
  <si>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</si>
  <si>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</si>
  <si>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</si>
  <si>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</si>
  <si>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</si>
  <si>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</si>
  <si>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</si>
  <si>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</si>
  <si>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</si>
  <si>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</si>
  <si>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</si>
  <si>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</si>
  <si>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</si>
  <si>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</si>
  <si>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</si>
  <si>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</si>
  <si>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</si>
  <si>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</si>
  <si>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</si>
  <si>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</si>
  <si>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</si>
  <si>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</si>
  <si>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</si>
  <si>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</si>
  <si>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</si>
  <si>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</si>
  <si>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</si>
  <si>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</si>
  <si>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</si>
  <si>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</si>
  <si>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</si>
  <si>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</si>
  <si>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</si>
  <si>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</si>
  <si>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</si>
  <si>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</si>
  <si>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</si>
  <si>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</si>
  <si>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</si>
  <si>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</si>
  <si>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</si>
  <si>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</si>
  <si>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</si>
  <si>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</si>
  <si>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</si>
  <si>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</si>
  <si>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</si>
  <si>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</si>
  <si>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</si>
  <si>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</si>
  <si>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</si>
  <si>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</si>
  <si>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</si>
  <si>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</si>
  <si>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</si>
  <si>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</si>
  <si>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</si>
  <si>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</si>
  <si>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</si>
  <si>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</si>
  <si>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</si>
  <si>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</si>
  <si>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</si>
  <si>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</si>
  <si>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</si>
  <si>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</si>
  <si>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</si>
  <si>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</si>
  <si>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</si>
  <si>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</si>
  <si>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</si>
  <si>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</si>
  <si>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</si>
  <si>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</si>
  <si>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</si>
  <si>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</si>
  <si>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</si>
  <si>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</si>
  <si>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</si>
  <si>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</si>
  <si>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</si>
  <si>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</si>
  <si>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</si>
  <si>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</si>
  <si>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</si>
  <si>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</si>
  <si>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</si>
  <si>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</si>
  <si>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</si>
  <si>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</si>
  <si>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</si>
  <si>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</si>
  <si>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</si>
  <si>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</si>
  <si>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</si>
  <si>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</si>
  <si>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</si>
  <si>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</si>
  <si>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</si>
  <si>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</si>
  <si>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</si>
  <si>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</si>
  <si>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</si>
  <si>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</si>
  <si>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</si>
  <si>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</si>
  <si>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</si>
  <si>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</si>
  <si>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</si>
  <si>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</si>
  <si>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</si>
  <si>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</si>
  <si>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</si>
  <si>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</si>
  <si>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</si>
  <si>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</si>
  <si>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</si>
  <si>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</si>
  <si>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</si>
  <si>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</si>
  <si>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</si>
  <si>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</si>
  <si>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</si>
  <si>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</si>
  <si>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</si>
  <si>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</si>
  <si>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</si>
  <si>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</si>
  <si>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</si>
  <si>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</si>
  <si>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</si>
  <si>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</si>
  <si>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</si>
  <si>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</si>
  <si>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</si>
  <si>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</si>
  <si>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</si>
  <si>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</si>
  <si>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</si>
  <si>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</si>
  <si>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</si>
  <si>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</si>
  <si>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</si>
  <si>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</si>
  <si>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</si>
  <si>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</si>
  <si>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</si>
  <si>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</si>
  <si>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</si>
  <si>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</si>
  <si>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</si>
  <si>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</si>
  <si>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</si>
  <si>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</si>
  <si>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</si>
  <si>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</si>
  <si>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</si>
  <si>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</si>
  <si>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</si>
  <si>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</si>
  <si>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</si>
  <si>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</si>
  <si>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</si>
  <si>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</si>
  <si>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</si>
  <si>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</si>
  <si>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</si>
  <si>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</si>
  <si>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</si>
  <si>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</si>
  <si>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</si>
  <si>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</si>
  <si>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</si>
  <si>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</si>
  <si>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</si>
  <si>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</si>
  <si>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</si>
  <si>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</si>
  <si>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</si>
  <si>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</si>
  <si>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</si>
  <si>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</si>
  <si>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</si>
  <si>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</si>
  <si>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</si>
  <si>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</si>
  <si>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</si>
  <si>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</si>
  <si>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</si>
  <si>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</si>
  <si>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</si>
  <si>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</si>
  <si>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</si>
  <si>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</si>
  <si>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</si>
  <si>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</si>
  <si>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</si>
  <si>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</si>
  <si>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</si>
  <si>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</si>
  <si>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</si>
  <si>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</si>
  <si>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</si>
  <si>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</si>
  <si>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</si>
  <si>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</si>
  <si>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</si>
  <si>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</si>
  <si>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</si>
  <si>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</si>
  <si>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</si>
  <si>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</si>
  <si>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</si>
  <si>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</si>
  <si>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</si>
  <si>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</si>
  <si>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</si>
  <si>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</si>
  <si>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</si>
  <si>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</si>
  <si>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="01/04/2023"</t>
  </si>
  <si>
    <t>="30/04/2023"</t>
  </si>
  <si>
    <t>="""UICT"","""",""SQL="",""2=DOCNUM"",""33031343"",""14=CUSTREF"",""8000005998"",""14=U_CUSTREF"",""8000005998"",""15=DOCDATE"",""03/04/2023"",""15=TAXDATE"",""03/04/2023"",""14=CARDCODE"",""CI0099-SGD"",""14=CARDNAME"",""INTEGRATED HEALTH INFORMATION SYSTEMS PTE. LTD."",""14=ITEMCODE"",""MS77"&amp;"D-00110GLP"",""14=ITEMNAME"",""MS VSPROwMSDN ALNG LICSAPk MVL"",""10=QUANTITY"",""1.000000"",""14=U_PONO"",""928680"",""15=U_PODATE"",""24/03/2021"",""10=U_TLINTCOS"",""0.000000"",""2=SLPCODE"",""114"",""14=SLPNAME"",""E0001-AW"",""14=MEMO"",""ANGIE WONG"",""14=CONTACTNAME"",""FINANCE DEPAR"&amp;"TMENT - ACCOUNTS PAYABLE"",""10=LINETOTAL"",""472.730000"",""14=U_ENR"","""",""14=U_MSENR"",""S7138270"",""14=U_MSPCN"",""B3158B45"",""14=ADDRESS2"",""FELICIA LIN_x000D_INTEGRATED HEALTH INFORMATION SYSTEMS PTE. LTD. 6 SERANGOON NORTH AVE 5, #01-01/02, SINGAPORE 554910_x000D_FELICIA LIN"&amp;"_x000D_TEL: 6594 5423/9369 4383_x000D_FAX: _x000D_EMAIL: felicia.lin@ihis.com.sg"""</t>
  </si>
  <si>
    <t>="""UICT"","""",""SQL="",""2=DOCNUM"",""33031360"",""14=CUSTREF"",""8000008031"",""14=U_CUSTREF"",""8000008031"",""15=DOCDATE"",""04/04/2023"",""15=TAXDATE"",""04/04/2023"",""14=CARDCODE"",""CI0099-SGD"",""14=CARDNAME"",""INTEGRATED HEALTH INFORMATION SYSTEMS PTE. LTD."",""14=ITEMCODE"",""MS7J"&amp;"Q-00355GLP"",""14=ITEMNAME"",""MS SQLSVRENTCORE SNGL SA MVL 2LIC CORELIC"",""10=QUANTITY"",""6.000000"",""14=U_PONO"",""942571"",""15=U_PODATE"",""29/03/2023"",""10=U_TLINTCOS"",""0.000000"",""2=SLPCODE"",""114"",""14=SLPNAME"",""E0001-AW"",""14=MEMO"",""ANGIE WONG"",""14=CONTACTNAME"",""E-"&amp;"INVOICE(AP DIRECT)"",""10=LINETOTAL"",""43965.120000"",""14=U_ENR"","""",""14=U_MSENR"",""S7138270"",""14=U_MSPCN"",""AD5A91AA"",""14=ADDRESS2"",""RAJARAM SUNDARRAJ_x000D_INTEGRATED HEALTH INFORMATION SYSTEMS PTE. LTD. 6 SERANGOON NORTH AVE 5, #01-01/02, SINGAPORE 554910_x000D_RAJARAM S"&amp;"UNDARRAJ_x000D_TEL: 93885325_x000D_FAX: _x000D_EMAIL: rajaram.sundarraj@ihis.com.sg"""</t>
  </si>
  <si>
    <t>="""UICT"","""",""SQL="",""2=DOCNUM"",""33031528"",""14=CUSTREF"",""9310005274"",""14=U_CUSTREF"",""9310005274"",""15=DOCDATE"",""27/04/2023"",""15=TAXDATE"",""27/04/2023"",""14=CARDCODE"",""CM0159-SGD"",""14=CARDNAME"",""MOH HOLDINGS PTE LTD"",""14=ITEMCODE"",""MS065-08773GLP"",""14=ITEMNAME"","""&amp;"MS EXCEL 2021 SLNG LTSC"",""10=QUANTITY"",""4.000000"",""14=U_PONO"",""943076"",""15=U_PODATE"",""26/04/2023"",""10=U_TLINTCOS"",""0.000000"",""2=SLPCODE"",""114"",""14=SLPNAME"",""E0001-AW"",""14=MEMO"",""ANGIE WONG"",""14=CONTACTNAME"",""MOHH-FIN NOVITA"",""10=LINETOTAL"",""629.520000"",""1"&amp;"4=U_ENR"","""",""14=U_MSENR"",""S7138270"",""14=U_MSPCN"",""9EC935A8"",""14=ADDRESS2"",""NOVITA_x000D_MOH HOLDINGS PTE LTD NO. 1 MARITIME SQUARE, #11-25 (LOBBY C) HARBOURFRONT CENTRE SINGAPORE 099253_x000D_NOVITA_x000D_TEL: 66793187_x000D_FAX: _x000D_EMAIL: lidyanovita.tjen@mohh.com.sg"""</t>
  </si>
  <si>
    <t>="""UICT"","""",""SQL="",""2=DOCNUM"",""33031547"",""14=CUSTREF"",""7000000271"",""14=U_CUSTREF"",""7000000271"",""15=DOCDATE"",""28/04/2023"",""15=TAXDATE"",""28/04/2023"",""14=CARDCODE"",""CI0099-SGD"",""14=CARDNAME"",""INTEGRATED HEALTH INFORMATION SYSTEMS PTE. LTD."",""14=ITEMCODE"",""MSL5"&amp;"D-00161GLP"",""14=ITEMNAME"",""MS VSTSTPROWMSDN ALNG LICSAPK MVL"",""10=QUANTITY"",""25.000000"",""14=U_PONO"",""943092"",""15=U_PODATE"",""24/04/2023"",""10=U_TLINTCOS"",""0.000000"",""2=SLPCODE"",""114"",""14=SLPNAME"",""E0001-AW"",""14=MEMO"",""ANGIE WONG"",""14=CONTACTNAME"",""E-INVOICE"&amp;"(AP DIRECT)"",""10=LINETOTAL"",""59378.500000"",""14=U_ENR"","""",""14=U_MSENR"",""S7138270"",""14=U_MSPCN"",""AD5A91AA"",""14=ADDRESS2"",""SAL MOHAN KUMAR PATRO_x000D_INTEGRATED HEALTH INFORMATION SYSTEMS PTE. LTD. 6 SERANGOON NORTH AVE 5, #01-01/02 SINGAPORE 554910_x000D_SAL MOHAN KUM"&amp;"AR PATRO_x000D_TEL: 93846950_x000D_FAX: _x000D_EMAIL: sal.mohan.kumar.patro@ihis.com.sg"""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</si>
  <si>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</si>
  <si>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</si>
  <si>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</si>
  <si>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</si>
  <si>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</si>
  <si>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</si>
  <si>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</si>
  <si>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</si>
  <si>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</si>
  <si>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</si>
  <si>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</si>
  <si>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</si>
  <si>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</si>
  <si>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="""UICT"","""",""SQL="",""2=DOCNUM"",""33031549"",""14=CUSTREF"",""8000008274"",""14=U_CUSTREF"",""8000008274"",""15=DOCDATE"",""28/04/2023"",""15=TAXDATE"",""28/04/2023"",""14=CARDCODE"",""CI0099-SGD"",""14=CARDNAME"",""INTEGRATED HEALTH INFORMATION SYSTEMS PTE. LTD."",""14=ITEMCODE"",""MS9E"&amp;"A-00263GLP"",""14=ITEMNAME"",""MS WIN SERVER DC CORE SLNG LSA 16L"",""10=QUANTITY"",""35.000000"",""14=U_PONO"",""943075"",""15=U_PODATE"",""26/04/2023"",""10=U_TLINTCOS"",""0.000000"",""2=SLPCODE"",""114"",""14=SLPNAME"",""E0001-AW"",""14=MEMO"",""ANGIE WONG"",""14=CONTACTNAME"",""E-INVOIC"&amp;"E(AP DIRECT)"",""10=LINETOTAL"",""288649.200000"",""14=U_ENR"","""",""14=U_MSENR"",""S7138270"",""14=U_MSPCN"",""AD5A91AA"",""14=ADDRESS2"",""INTEGRATED HEALTH INFORMATION SYSTEMS PTE. LTD._x000D_6 SERANGOON NORTH AVENUE 5_x000D_#01-01/02_x000D_SINGAPORE 554910_x000D_WONG YUAN LIAN_x000D_91175443"""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</si>
  <si>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</si>
  <si>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</si>
  <si>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</si>
  <si>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</si>
  <si>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</si>
  <si>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</si>
  <si>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</si>
  <si>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</si>
  <si>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</si>
  <si>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</si>
  <si>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</si>
  <si>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</si>
  <si>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</si>
  <si>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</si>
  <si>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</si>
  <si>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="""UICT"","""",""SQL="",""2=DOCNUM"",""33031549"",""14=CUSTREF"",""8000008274"",""14=U_CUSTREF"",""8000008274"",""15=DOCDATE"",""28/04/2023"",""15=TAXDATE"",""28/04/2023"",""14=CARDCODE"",""CI0099-SGD"",""14=CARDNAME"",""INTEGRATED HEALTH INFORMATION SYSTEMS PTE. LTD."",""14=ITEMCODE"",""MS9E"&amp;"A-00263GLP"",""14=ITEMNAME"",""MS WIN SERVER DC CORE SLNG LSA 16L"",""10=QUANTITY"",""1.000000"",""14=U_PONO"",""943075"",""15=U_PODATE"",""26/04/2023"",""10=U_TLINTCOS"",""0.000000"",""2=SLPCODE"",""114"",""14=SLPNAME"",""E0001-AW"",""14=MEMO"",""ANGIE WONG"",""14=CONTACTNAME"",""E-INVOICE"&amp;"(AP DIRECT)"",""10=LINETOTAL"",""8247.130000"",""14=U_ENR"","""",""14=U_MSENR"",""S7138270"",""14=U_MSPCN"",""AD5A91AA"",""14=ADDRESS2"",""INTEGRATED HEALTH INFORMATION SYSTEMS PTE. LTD._x000D_6 SERANGOON NORTH AVENUE 5_x000D_#01-01/02_x000D_SINGAPORE 554910_x000D_WONG YUAN LIAN_x000D_91175443"""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</si>
  <si>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</si>
  <si>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</si>
  <si>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</si>
  <si>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</si>
  <si>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</si>
  <si>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</si>
  <si>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</si>
  <si>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</si>
  <si>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</si>
  <si>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</si>
  <si>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</si>
  <si>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</si>
  <si>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</si>
  <si>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</si>
  <si>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</si>
  <si>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</si>
  <si>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</si>
  <si>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</si>
  <si>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</si>
  <si>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</si>
  <si>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</si>
  <si>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</si>
  <si>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</si>
  <si>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</si>
  <si>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</si>
  <si>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</si>
  <si>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</si>
  <si>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</si>
  <si>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</si>
  <si>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</si>
  <si>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</si>
  <si>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</si>
  <si>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=IFERROR(NF($E31,"ITEMCODE"),"-")</t>
  </si>
  <si>
    <t>=IFERROR(NF($E31,"U_CUSTREF"),"-")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</si>
  <si>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</si>
  <si>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</si>
  <si>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</si>
  <si>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</si>
  <si>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</si>
  <si>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</si>
  <si>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=IFERROR(NF($E31,"ADDRESS2"),"-")</t>
  </si>
  <si>
    <t>=IFERROR(NF($E31,"U_PODATE"),"-")</t>
  </si>
  <si>
    <t>=IFERROR(NF($E31,"U_PONO"),"-")</t>
  </si>
  <si>
    <t>=IF(M32="","Hide","Show")</t>
  </si>
  <si>
    <t>=IFERROR(NF($E32,"DOCNUM"),"-")</t>
  </si>
  <si>
    <t>=IFERROR(NF($E32,"DOCDATE"),"-")</t>
  </si>
  <si>
    <t>=IFERROR(NF($E32,"U_MSENR"),"-")</t>
  </si>
  <si>
    <t>=IFERROR(NF($E32,"CARDCODE"),"-")</t>
  </si>
  <si>
    <t>=IFERROR(NF($E32,"CARDNAME"),"-")</t>
  </si>
  <si>
    <t>=IFERROR(NF($E32,"ITEMCODE"),"-")</t>
  </si>
  <si>
    <t>=IFERROR(NF($E32,"U_CUSTREF"),"-")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</si>
  <si>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</si>
  <si>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</si>
  <si>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</si>
  <si>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</si>
  <si>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</si>
  <si>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</si>
  <si>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=IFERROR(NF($E32,"U_PODATE"),"-")</t>
  </si>
  <si>
    <t>=IFERROR(NF($E32,"U_PONO"),"-")</t>
  </si>
  <si>
    <t>=SUBTOTAL(9,AO24:AO33)</t>
  </si>
  <si>
    <t>=SUBTOTAL(9,AP24:AP33)</t>
  </si>
  <si>
    <t/>
  </si>
  <si>
    <t>S7138270</t>
  </si>
  <si>
    <t>B3158B45</t>
  </si>
  <si>
    <t>CI0099-SGD</t>
  </si>
  <si>
    <t>INTEGRATED HEALTH INFORMATION SYSTEMS PTE. LTD.</t>
  </si>
  <si>
    <t>928680</t>
  </si>
  <si>
    <t>8000005998</t>
  </si>
  <si>
    <t>MS77D-00110GLP</t>
  </si>
  <si>
    <t>MS VSPROwMSDN ALNG LICSAPk MVL</t>
  </si>
  <si>
    <t>ANGIE WONG</t>
  </si>
  <si>
    <t>FINANCE DEPARTMENT - ACCOUNTS PAYABLE</t>
  </si>
  <si>
    <t>-</t>
  </si>
  <si>
    <t>FELICIA LIN_x000D_INTEGRATED HEALTH INFORMATION SYSTEMS PTE. LTD. 6 SERANGOON NORTH AVE 5, #01-01/02, SINGAPORE 554910_x000D_FELICIA LIN_x000D_TEL: 6594 5423/9369 4383_x000D_FAX: _x000D_EMAIL: felicia.lin@ihis.com.sg</t>
  </si>
  <si>
    <t>AD5A91AA</t>
  </si>
  <si>
    <t>942571</t>
  </si>
  <si>
    <t>8000008031</t>
  </si>
  <si>
    <t>MS7JQ-00355GLP</t>
  </si>
  <si>
    <t>MS SQLSVRENTCORE SNGL SA MVL 2LIC CORELIC</t>
  </si>
  <si>
    <t>E-INVOICE(AP DIRECT)</t>
  </si>
  <si>
    <t>RAJARAM SUNDARRAJ_x000D_INTEGRATED HEALTH INFORMATION SYSTEMS PTE. LTD. 6 SERANGOON NORTH AVE 5, #01-01/02, SINGAPORE 554910_x000D_RAJARAM SUNDARRAJ_x000D_TEL: 93885325_x000D_FAX: _x000D_EMAIL: rajaram.sundarraj@ihis.com.sg</t>
  </si>
  <si>
    <t>9EC935A8</t>
  </si>
  <si>
    <t>CM0159-SGD</t>
  </si>
  <si>
    <t>MOH HOLDINGS PTE LTD</t>
  </si>
  <si>
    <t>943076</t>
  </si>
  <si>
    <t>9310005274</t>
  </si>
  <si>
    <t>MS065-08773GLP</t>
  </si>
  <si>
    <t>MS EXCEL 2021 SLNG LTSC</t>
  </si>
  <si>
    <t>MOHH-FIN NOVITA</t>
  </si>
  <si>
    <t>NOVITA_x000D_MOH HOLDINGS PTE LTD NO. 1 MARITIME SQUARE, #11-25 (LOBBY C) HARBOURFRONT CENTRE SINGAPORE 099253_x000D_NOVITA_x000D_TEL: 66793187_x000D_FAX: _x000D_EMAIL: lidyanovita.tjen@mohh.com.sg</t>
  </si>
  <si>
    <t>943092</t>
  </si>
  <si>
    <t>7000000271</t>
  </si>
  <si>
    <t>MSL5D-00161GLP</t>
  </si>
  <si>
    <t>MS VSTSTPROWMSDN ALNG LICSAPK MVL</t>
  </si>
  <si>
    <t>SAL MOHAN KUMAR PATRO_x000D_INTEGRATED HEALTH INFORMATION SYSTEMS PTE. LTD. 6 SERANGOON NORTH AVE 5, #01-01/02 SINGAPORE 554910_x000D_SAL MOHAN KUMAR PATRO_x000D_TEL: 93846950_x000D_FAX: _x000D_EMAIL: sal.mohan.kumar.patro@ihis.com.sg</t>
  </si>
  <si>
    <t>943075</t>
  </si>
  <si>
    <t>8000008274</t>
  </si>
  <si>
    <t>MS9EA-00263GLP</t>
  </si>
  <si>
    <t>MS WIN SERVER DC CORE SLNG LSA 16L</t>
  </si>
  <si>
    <t>INTEGRATED HEALTH INFORMATION SYSTEMS PTE. LTD._x000D_6 SERANGOON NORTH AVENUE 5_x000D_#01-01/02_x000D_SINGAPORE 554910_x000D_WONG YUAN LIAN_x000D_91175443</t>
  </si>
  <si>
    <t>"UICT","","SQL=","2=DOCNUM","33031343","14=CUSTREF","8000005998","14=U_CUSTREF","8000005998","15=DOCDATE","03/04/2023","15=TAXDATE","03/04/2023","14=CARDCODE","CI0099-SGD","14=CARDNAME","INTEGRATED HEALTH INFORMATION SYSTEMS PTE. LTD.","14=ITEMCODE","MS77D-00110GLP","14=ITEMNAME","MS VSPROwMSDN ALNG LICSAPk MVL","10=QUANTITY","42.000000","14=U_PONO","928680","15=U_PODATE","24/03/2021","10=U_TLINTCOS","0.000000","2=SLPCODE","114","14=SLPNAME","E0001-AW","14=MEMO","ANGIE WONG","14=CONTACTNAME","FINANCE DEPARTMENT - ACCOUNTS PAYABLE","10=LINETOTAL","19860.540000","14=U_ENR","","14=U_MSENR","S7138270","14=U_MSPCN","B3158B45","14=ADDRESS2","FELICIA LIN_x000D_INTEGRATED HEALTH INFORMATION SYSTEMS PTE. LTD. 6 SERANGOON NORTH AVE 5, #01-01/02, SINGAPORE 554910_x000D_FELICIA LIN_x000D_TEL: 6594 5423/9369 4383_x000D_FAX: _x000D_EMAIL: felicia.lin@ihis.com.sg"</t>
  </si>
  <si>
    <t>License with Software Ass</t>
  </si>
  <si>
    <t>SA Renewal</t>
  </si>
  <si>
    <t>PO received 26/3/2021 for 3 years billing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</si>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</sst>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0" fillId="0" borderId="0" xfId="0" quotePrefix="1"/>
    <xf numFmtId="0" fontId="14" fillId="0" borderId="0" xfId="0" applyFont="1"/>
    <xf numFmtId="14" fontId="0" fillId="0" borderId="0" xfId="0" applyNumberFormat="1" applyAlignment="1">
      <alignment horizontal="center" vertical="top"/>
    </xf>
    <xf numFmtId="0" fontId="15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0" fontId="16" fillId="2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6" fillId="5" borderId="0" xfId="0" applyFont="1" applyFill="1" applyAlignment="1">
      <alignment vertical="top"/>
    </xf>
    <xf numFmtId="0" fontId="16" fillId="0" borderId="0" xfId="0" applyFont="1" applyAlignment="1">
      <alignment vertical="top" wrapText="1"/>
    </xf>
    <xf numFmtId="166" fontId="16" fillId="0" borderId="0" xfId="0" applyNumberFormat="1" applyFont="1" applyAlignment="1">
      <alignment horizontal="center" vertical="top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/>
    </xf>
    <xf numFmtId="1" fontId="16" fillId="0" borderId="0" xfId="0" applyNumberFormat="1" applyFont="1" applyAlignment="1">
      <alignment horizontal="center" vertical="top"/>
    </xf>
    <xf numFmtId="40" fontId="16" fillId="0" borderId="0" xfId="2" applyNumberFormat="1" applyFont="1" applyAlignment="1">
      <alignment vertical="top"/>
    </xf>
    <xf numFmtId="167" fontId="16" fillId="0" borderId="0" xfId="0" applyNumberFormat="1" applyFont="1" applyAlignment="1">
      <alignment horizontal="center" vertical="top"/>
    </xf>
    <xf numFmtId="167" fontId="18" fillId="0" borderId="0" xfId="0" applyNumberFormat="1" applyFont="1" applyAlignment="1">
      <alignment vertical="top"/>
    </xf>
    <xf numFmtId="167" fontId="16" fillId="0" borderId="0" xfId="0" applyNumberFormat="1" applyFont="1" applyAlignment="1">
      <alignment vertical="top"/>
    </xf>
    <xf numFmtId="14" fontId="16" fillId="0" borderId="0" xfId="0" applyNumberFormat="1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"01/04/2023"</f>
        <v>01/04/2023</v>
      </c>
    </row>
    <row r="4" spans="1:7">
      <c r="A4" s="1" t="s">
        <v>0</v>
      </c>
      <c r="B4" s="4" t="s">
        <v>6</v>
      </c>
      <c r="C4" s="5" t="str">
        <f>"30/04/2023"</f>
        <v>30/04/2023</v>
      </c>
    </row>
    <row r="5" spans="1:7">
      <c r="A5" s="1" t="s">
        <v>0</v>
      </c>
      <c r="B5" s="4" t="s">
        <v>26</v>
      </c>
      <c r="C5" s="4" t="str">
        <f>"*"</f>
        <v>*</v>
      </c>
      <c r="D5" s="4" t="s">
        <v>3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01/Apr/2023..30/Apr/2023</v>
      </c>
    </row>
    <row r="9" spans="1:7">
      <c r="A9" s="1" t="s">
        <v>9</v>
      </c>
      <c r="C9" s="3" t="str">
        <f>TEXT($C$3,"yyyyMMdd") &amp; ".." &amp; TEXT($C$4,"yyyyMMdd")</f>
        <v>20230401..20230430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CA1F-E73F-41E3-B300-A7FC3509A6F1}">
  <dimension ref="A1:AV34"/>
  <sheetViews>
    <sheetView workbookViewId="0"/>
  </sheetViews>
  <sheetFormatPr defaultRowHeight="15"/>
  <sheetData>
    <row r="1" spans="1:48">
      <c r="A1" s="66" t="s">
        <v>150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53</v>
      </c>
      <c r="M1" s="66" t="s">
        <v>18</v>
      </c>
      <c r="N1" s="66" t="s">
        <v>18</v>
      </c>
      <c r="O1" s="66" t="s">
        <v>18</v>
      </c>
      <c r="Q1" s="66" t="s">
        <v>18</v>
      </c>
      <c r="R1" s="66" t="s">
        <v>18</v>
      </c>
      <c r="T1" s="66" t="s">
        <v>18</v>
      </c>
      <c r="U1" s="66" t="s">
        <v>18</v>
      </c>
      <c r="V1" s="66" t="s">
        <v>18</v>
      </c>
      <c r="X1" s="66" t="s">
        <v>7</v>
      </c>
      <c r="Y1" s="66" t="s">
        <v>7</v>
      </c>
      <c r="Z1" s="66" t="s">
        <v>18</v>
      </c>
      <c r="AA1" s="66" t="s">
        <v>18</v>
      </c>
      <c r="AB1" s="66" t="s">
        <v>18</v>
      </c>
      <c r="AL1" s="66" t="s">
        <v>18</v>
      </c>
      <c r="AM1" s="66" t="s">
        <v>18</v>
      </c>
      <c r="AU1" s="66" t="s">
        <v>7</v>
      </c>
      <c r="AV1" s="66" t="s">
        <v>7</v>
      </c>
    </row>
    <row r="2" spans="1:48">
      <c r="A2" s="66" t="s">
        <v>7</v>
      </c>
      <c r="D2" s="66" t="s">
        <v>19</v>
      </c>
      <c r="E2" s="66" t="s">
        <v>105</v>
      </c>
    </row>
    <row r="3" spans="1:48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8">
      <c r="A4" s="66" t="s">
        <v>7</v>
      </c>
      <c r="C4" s="66" t="s">
        <v>11</v>
      </c>
      <c r="D4" s="66" t="s">
        <v>106</v>
      </c>
      <c r="E4" s="66" t="s">
        <v>107</v>
      </c>
      <c r="F4" s="66" t="s">
        <v>51</v>
      </c>
      <c r="G4" s="66" t="s">
        <v>25</v>
      </c>
      <c r="H4" s="66" t="s">
        <v>108</v>
      </c>
    </row>
    <row r="5" spans="1:48">
      <c r="A5" s="66" t="s">
        <v>7</v>
      </c>
      <c r="C5" s="66" t="s">
        <v>10</v>
      </c>
      <c r="D5" s="66" t="s">
        <v>109</v>
      </c>
      <c r="E5" s="66" t="s">
        <v>110</v>
      </c>
      <c r="F5" s="66" t="s">
        <v>52</v>
      </c>
      <c r="G5" s="66" t="s">
        <v>25</v>
      </c>
      <c r="H5" s="66" t="s">
        <v>108</v>
      </c>
      <c r="I5" s="66" t="s">
        <v>111</v>
      </c>
    </row>
    <row r="6" spans="1:48">
      <c r="A6" s="66" t="s">
        <v>7</v>
      </c>
      <c r="C6" s="66" t="s">
        <v>41</v>
      </c>
      <c r="D6" s="66" t="s">
        <v>112</v>
      </c>
      <c r="E6" s="66" t="s">
        <v>113</v>
      </c>
      <c r="F6" s="66" t="s">
        <v>52</v>
      </c>
      <c r="G6" s="66" t="s">
        <v>25</v>
      </c>
      <c r="H6" s="66" t="s">
        <v>108</v>
      </c>
      <c r="I6" s="66" t="s">
        <v>114</v>
      </c>
    </row>
    <row r="7" spans="1:48">
      <c r="A7" s="66" t="s">
        <v>7</v>
      </c>
    </row>
    <row r="8" spans="1:48">
      <c r="A8" s="66" t="s">
        <v>7</v>
      </c>
    </row>
    <row r="9" spans="1:48">
      <c r="A9" s="66" t="s">
        <v>7</v>
      </c>
    </row>
    <row r="10" spans="1:48">
      <c r="A10" s="66" t="s">
        <v>7</v>
      </c>
    </row>
    <row r="11" spans="1:48">
      <c r="A11" s="66" t="s">
        <v>7</v>
      </c>
      <c r="C11" s="66" t="s">
        <v>27</v>
      </c>
      <c r="E11" s="66" t="s">
        <v>115</v>
      </c>
    </row>
    <row r="12" spans="1:48">
      <c r="A12" s="66" t="s">
        <v>7</v>
      </c>
      <c r="C12" s="66" t="s">
        <v>28</v>
      </c>
      <c r="E12" s="66" t="s">
        <v>116</v>
      </c>
    </row>
    <row r="13" spans="1:48">
      <c r="A13" s="66" t="s">
        <v>7</v>
      </c>
      <c r="C13" s="66" t="s">
        <v>42</v>
      </c>
      <c r="E13" s="66" t="s">
        <v>117</v>
      </c>
    </row>
    <row r="14" spans="1:48">
      <c r="A14" s="66" t="s">
        <v>7</v>
      </c>
      <c r="C14" s="66" t="s">
        <v>39</v>
      </c>
      <c r="E14" s="66" t="s">
        <v>118</v>
      </c>
    </row>
    <row r="15" spans="1:48">
      <c r="A15" s="66" t="s">
        <v>7</v>
      </c>
      <c r="C15" s="66" t="s">
        <v>43</v>
      </c>
      <c r="E15" s="66" t="s">
        <v>119</v>
      </c>
    </row>
    <row r="16" spans="1:48">
      <c r="A16" s="66" t="s">
        <v>7</v>
      </c>
      <c r="C16" s="66" t="s">
        <v>44</v>
      </c>
      <c r="E16" s="66" t="s">
        <v>120</v>
      </c>
    </row>
    <row r="17" spans="1:42">
      <c r="A17" s="66" t="s">
        <v>7</v>
      </c>
    </row>
    <row r="18" spans="1:42">
      <c r="A18" s="66" t="s">
        <v>7</v>
      </c>
    </row>
    <row r="21" spans="1:42">
      <c r="M21" s="66" t="s">
        <v>76</v>
      </c>
    </row>
    <row r="23" spans="1:42">
      <c r="E23" s="66" t="s">
        <v>29</v>
      </c>
      <c r="K23" s="66" t="s">
        <v>77</v>
      </c>
      <c r="L23" s="66" t="s">
        <v>78</v>
      </c>
      <c r="M23" s="66" t="s">
        <v>14</v>
      </c>
      <c r="N23" s="66" t="s">
        <v>16</v>
      </c>
      <c r="O23" s="66" t="s">
        <v>30</v>
      </c>
      <c r="P23" s="66" t="s">
        <v>79</v>
      </c>
      <c r="Q23" s="66" t="s">
        <v>31</v>
      </c>
      <c r="R23" s="66" t="s">
        <v>38</v>
      </c>
      <c r="S23" s="66" t="s">
        <v>15</v>
      </c>
      <c r="T23" s="66" t="s">
        <v>80</v>
      </c>
      <c r="U23" s="66" t="s">
        <v>34</v>
      </c>
      <c r="V23" s="66" t="s">
        <v>81</v>
      </c>
      <c r="W23" s="66" t="s">
        <v>82</v>
      </c>
      <c r="X23" s="66" t="s">
        <v>36</v>
      </c>
      <c r="Y23" s="66" t="s">
        <v>12</v>
      </c>
      <c r="Z23" s="66" t="s">
        <v>32</v>
      </c>
      <c r="AA23" s="66" t="s">
        <v>13</v>
      </c>
      <c r="AB23" s="66" t="s">
        <v>37</v>
      </c>
      <c r="AC23" s="66" t="s">
        <v>57</v>
      </c>
      <c r="AD23" s="66" t="s">
        <v>58</v>
      </c>
      <c r="AE23" s="66" t="s">
        <v>83</v>
      </c>
      <c r="AF23" s="66" t="s">
        <v>84</v>
      </c>
      <c r="AG23" s="66" t="s">
        <v>85</v>
      </c>
      <c r="AH23" s="66" t="s">
        <v>86</v>
      </c>
      <c r="AI23" s="66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66" t="s">
        <v>121</v>
      </c>
      <c r="C24" s="66" t="s">
        <v>48</v>
      </c>
      <c r="E24" s="66" t="s">
        <v>122</v>
      </c>
      <c r="K24" s="66" t="s">
        <v>123</v>
      </c>
      <c r="L24" s="66" t="s">
        <v>124</v>
      </c>
      <c r="M24" s="66" t="s">
        <v>152</v>
      </c>
      <c r="N24" s="66" t="s">
        <v>153</v>
      </c>
      <c r="O24" s="66" t="s">
        <v>154</v>
      </c>
      <c r="P24" s="66" t="s">
        <v>155</v>
      </c>
      <c r="Q24" s="66" t="s">
        <v>156</v>
      </c>
      <c r="R24" s="66" t="s">
        <v>157</v>
      </c>
      <c r="S24" s="66" t="s">
        <v>266</v>
      </c>
      <c r="T24" s="66" t="s">
        <v>158</v>
      </c>
      <c r="U24" s="66" t="s">
        <v>159</v>
      </c>
      <c r="V24" s="66" t="s">
        <v>160</v>
      </c>
      <c r="W24" s="66" t="s">
        <v>125</v>
      </c>
      <c r="X24" s="66" t="s">
        <v>161</v>
      </c>
      <c r="Y24" s="66" t="s">
        <v>162</v>
      </c>
      <c r="Z24" s="66" t="s">
        <v>163</v>
      </c>
      <c r="AA24" s="66" t="s">
        <v>164</v>
      </c>
      <c r="AB24" s="66" t="s">
        <v>165</v>
      </c>
      <c r="AC24" s="66" t="s">
        <v>126</v>
      </c>
      <c r="AD24" s="66" t="s">
        <v>166</v>
      </c>
      <c r="AE24" s="66" t="s">
        <v>167</v>
      </c>
      <c r="AF24" s="66" t="s">
        <v>166</v>
      </c>
      <c r="AG24" s="66" t="s">
        <v>95</v>
      </c>
      <c r="AH24" s="66" t="s">
        <v>168</v>
      </c>
      <c r="AJ24" s="66" t="s">
        <v>96</v>
      </c>
      <c r="AK24" s="66" t="s">
        <v>161</v>
      </c>
      <c r="AL24" s="66" t="s">
        <v>162</v>
      </c>
      <c r="AM24" s="66" t="s">
        <v>169</v>
      </c>
      <c r="AN24" s="66" t="s">
        <v>170</v>
      </c>
      <c r="AO24" s="66" t="s">
        <v>171</v>
      </c>
      <c r="AP24" s="66" t="s">
        <v>172</v>
      </c>
    </row>
    <row r="25" spans="1:42">
      <c r="A25" s="66" t="s">
        <v>136</v>
      </c>
      <c r="B25" s="66" t="s">
        <v>127</v>
      </c>
      <c r="C25" s="66" t="s">
        <v>48</v>
      </c>
      <c r="E25" s="66" t="s">
        <v>276</v>
      </c>
      <c r="K25" s="66" t="s">
        <v>140</v>
      </c>
      <c r="L25" s="66" t="s">
        <v>141</v>
      </c>
      <c r="M25" s="66" t="s">
        <v>173</v>
      </c>
      <c r="N25" s="66" t="s">
        <v>174</v>
      </c>
      <c r="O25" s="66" t="s">
        <v>175</v>
      </c>
      <c r="P25" s="66" t="s">
        <v>176</v>
      </c>
      <c r="Q25" s="66" t="s">
        <v>177</v>
      </c>
      <c r="R25" s="66" t="s">
        <v>178</v>
      </c>
      <c r="S25" s="66" t="s">
        <v>271</v>
      </c>
      <c r="T25" s="66" t="s">
        <v>180</v>
      </c>
      <c r="U25" s="66" t="s">
        <v>181</v>
      </c>
      <c r="V25" s="66" t="s">
        <v>182</v>
      </c>
      <c r="W25" s="66" t="s">
        <v>142</v>
      </c>
      <c r="X25" s="66" t="s">
        <v>183</v>
      </c>
      <c r="Y25" s="66" t="s">
        <v>184</v>
      </c>
      <c r="Z25" s="66" t="s">
        <v>185</v>
      </c>
      <c r="AA25" s="66" t="s">
        <v>186</v>
      </c>
      <c r="AB25" s="66" t="s">
        <v>187</v>
      </c>
      <c r="AC25" s="66" t="s">
        <v>129</v>
      </c>
      <c r="AD25" s="66" t="s">
        <v>188</v>
      </c>
      <c r="AE25" s="66" t="s">
        <v>189</v>
      </c>
      <c r="AF25" s="66" t="s">
        <v>188</v>
      </c>
      <c r="AG25" s="66" t="s">
        <v>95</v>
      </c>
      <c r="AH25" s="66" t="s">
        <v>190</v>
      </c>
      <c r="AJ25" s="66" t="s">
        <v>96</v>
      </c>
      <c r="AK25" s="66" t="s">
        <v>183</v>
      </c>
      <c r="AL25" s="66" t="s">
        <v>184</v>
      </c>
      <c r="AM25" s="66" t="s">
        <v>191</v>
      </c>
      <c r="AN25" s="66" t="s">
        <v>192</v>
      </c>
      <c r="AO25" s="66" t="s">
        <v>193</v>
      </c>
      <c r="AP25" s="66" t="s">
        <v>194</v>
      </c>
    </row>
    <row r="26" spans="1:42">
      <c r="A26" s="66" t="s">
        <v>136</v>
      </c>
      <c r="B26" s="66" t="s">
        <v>130</v>
      </c>
      <c r="C26" s="66" t="s">
        <v>48</v>
      </c>
      <c r="E26" s="66" t="s">
        <v>277</v>
      </c>
      <c r="K26" s="66" t="s">
        <v>143</v>
      </c>
      <c r="L26" s="66" t="s">
        <v>144</v>
      </c>
      <c r="M26" s="66" t="s">
        <v>195</v>
      </c>
      <c r="N26" s="66" t="s">
        <v>196</v>
      </c>
      <c r="O26" s="66" t="s">
        <v>197</v>
      </c>
      <c r="P26" s="66" t="s">
        <v>198</v>
      </c>
      <c r="Q26" s="66" t="s">
        <v>199</v>
      </c>
      <c r="R26" s="66" t="s">
        <v>200</v>
      </c>
      <c r="S26" s="66" t="s">
        <v>272</v>
      </c>
      <c r="T26" s="66" t="s">
        <v>202</v>
      </c>
      <c r="U26" s="66" t="s">
        <v>203</v>
      </c>
      <c r="V26" s="66" t="s">
        <v>204</v>
      </c>
      <c r="W26" s="66" t="s">
        <v>145</v>
      </c>
      <c r="X26" s="66" t="s">
        <v>205</v>
      </c>
      <c r="Y26" s="66" t="s">
        <v>206</v>
      </c>
      <c r="Z26" s="66" t="s">
        <v>207</v>
      </c>
      <c r="AA26" s="66" t="s">
        <v>208</v>
      </c>
      <c r="AB26" s="66" t="s">
        <v>209</v>
      </c>
      <c r="AC26" s="66" t="s">
        <v>132</v>
      </c>
      <c r="AD26" s="66" t="s">
        <v>210</v>
      </c>
      <c r="AE26" s="66" t="s">
        <v>211</v>
      </c>
      <c r="AF26" s="66" t="s">
        <v>210</v>
      </c>
      <c r="AG26" s="66" t="s">
        <v>95</v>
      </c>
      <c r="AH26" s="66" t="s">
        <v>212</v>
      </c>
      <c r="AJ26" s="66" t="s">
        <v>96</v>
      </c>
      <c r="AK26" s="66" t="s">
        <v>205</v>
      </c>
      <c r="AL26" s="66" t="s">
        <v>206</v>
      </c>
      <c r="AM26" s="66" t="s">
        <v>213</v>
      </c>
      <c r="AN26" s="66" t="s">
        <v>214</v>
      </c>
      <c r="AO26" s="66" t="s">
        <v>215</v>
      </c>
      <c r="AP26" s="66" t="s">
        <v>216</v>
      </c>
    </row>
    <row r="27" spans="1:42">
      <c r="A27" s="66" t="s">
        <v>136</v>
      </c>
      <c r="B27" s="66" t="s">
        <v>146</v>
      </c>
      <c r="C27" s="66" t="s">
        <v>48</v>
      </c>
      <c r="E27" s="66" t="s">
        <v>278</v>
      </c>
      <c r="K27" s="66" t="s">
        <v>217</v>
      </c>
      <c r="L27" s="66" t="s">
        <v>218</v>
      </c>
      <c r="M27" s="66" t="s">
        <v>219</v>
      </c>
      <c r="N27" s="66" t="s">
        <v>220</v>
      </c>
      <c r="O27" s="66" t="s">
        <v>221</v>
      </c>
      <c r="P27" s="66" t="s">
        <v>222</v>
      </c>
      <c r="Q27" s="66" t="s">
        <v>223</v>
      </c>
      <c r="R27" s="66" t="s">
        <v>224</v>
      </c>
      <c r="S27" s="66" t="s">
        <v>273</v>
      </c>
      <c r="T27" s="66" t="s">
        <v>225</v>
      </c>
      <c r="U27" s="66" t="s">
        <v>226</v>
      </c>
      <c r="V27" s="66" t="s">
        <v>227</v>
      </c>
      <c r="W27" s="66" t="s">
        <v>228</v>
      </c>
      <c r="X27" s="66" t="s">
        <v>229</v>
      </c>
      <c r="Y27" s="66" t="s">
        <v>230</v>
      </c>
      <c r="Z27" s="66" t="s">
        <v>231</v>
      </c>
      <c r="AA27" s="66" t="s">
        <v>232</v>
      </c>
      <c r="AB27" s="66" t="s">
        <v>233</v>
      </c>
      <c r="AC27" s="66" t="s">
        <v>147</v>
      </c>
      <c r="AD27" s="66" t="s">
        <v>234</v>
      </c>
      <c r="AE27" s="66" t="s">
        <v>235</v>
      </c>
      <c r="AF27" s="66" t="s">
        <v>234</v>
      </c>
      <c r="AG27" s="66" t="s">
        <v>95</v>
      </c>
      <c r="AH27" s="66" t="s">
        <v>236</v>
      </c>
      <c r="AJ27" s="66" t="s">
        <v>96</v>
      </c>
      <c r="AK27" s="66" t="s">
        <v>229</v>
      </c>
      <c r="AL27" s="66" t="s">
        <v>230</v>
      </c>
      <c r="AM27" s="66" t="s">
        <v>237</v>
      </c>
      <c r="AN27" s="66" t="s">
        <v>238</v>
      </c>
      <c r="AO27" s="66" t="s">
        <v>239</v>
      </c>
      <c r="AP27" s="66" t="s">
        <v>240</v>
      </c>
    </row>
    <row r="28" spans="1:42">
      <c r="A28" s="66" t="s">
        <v>136</v>
      </c>
      <c r="B28" s="66" t="s">
        <v>148</v>
      </c>
      <c r="C28" s="66" t="s">
        <v>48</v>
      </c>
      <c r="E28" s="66" t="s">
        <v>279</v>
      </c>
      <c r="K28" s="66" t="s">
        <v>280</v>
      </c>
      <c r="L28" s="66" t="s">
        <v>281</v>
      </c>
      <c r="M28" s="66" t="s">
        <v>241</v>
      </c>
      <c r="N28" s="66" t="s">
        <v>242</v>
      </c>
      <c r="O28" s="66" t="s">
        <v>243</v>
      </c>
      <c r="P28" s="66" t="s">
        <v>282</v>
      </c>
      <c r="Q28" s="66" t="s">
        <v>244</v>
      </c>
      <c r="R28" s="66" t="s">
        <v>245</v>
      </c>
      <c r="S28" s="66" t="s">
        <v>283</v>
      </c>
      <c r="T28" s="66" t="s">
        <v>284</v>
      </c>
      <c r="U28" s="66" t="s">
        <v>285</v>
      </c>
      <c r="V28" s="66" t="s">
        <v>286</v>
      </c>
      <c r="W28" s="66" t="s">
        <v>287</v>
      </c>
      <c r="X28" s="66" t="s">
        <v>246</v>
      </c>
      <c r="Y28" s="66" t="s">
        <v>247</v>
      </c>
      <c r="Z28" s="66" t="s">
        <v>248</v>
      </c>
      <c r="AA28" s="66" t="s">
        <v>249</v>
      </c>
      <c r="AB28" s="66" t="s">
        <v>250</v>
      </c>
      <c r="AC28" s="66" t="s">
        <v>149</v>
      </c>
      <c r="AD28" s="66" t="s">
        <v>251</v>
      </c>
      <c r="AE28" s="66" t="s">
        <v>288</v>
      </c>
      <c r="AF28" s="66" t="s">
        <v>251</v>
      </c>
      <c r="AG28" s="66" t="s">
        <v>95</v>
      </c>
      <c r="AH28" s="66" t="s">
        <v>252</v>
      </c>
      <c r="AJ28" s="66" t="s">
        <v>96</v>
      </c>
      <c r="AK28" s="66" t="s">
        <v>246</v>
      </c>
      <c r="AL28" s="66" t="s">
        <v>247</v>
      </c>
      <c r="AM28" s="66" t="s">
        <v>289</v>
      </c>
      <c r="AN28" s="66" t="s">
        <v>290</v>
      </c>
      <c r="AO28" s="66" t="s">
        <v>291</v>
      </c>
      <c r="AP28" s="66" t="s">
        <v>292</v>
      </c>
    </row>
    <row r="29" spans="1:42">
      <c r="A29" s="66" t="s">
        <v>136</v>
      </c>
      <c r="B29" s="66" t="s">
        <v>253</v>
      </c>
      <c r="C29" s="66" t="s">
        <v>48</v>
      </c>
      <c r="E29" s="66" t="s">
        <v>293</v>
      </c>
      <c r="K29" s="66" t="s">
        <v>294</v>
      </c>
      <c r="L29" s="66" t="s">
        <v>295</v>
      </c>
      <c r="M29" s="66" t="s">
        <v>254</v>
      </c>
      <c r="N29" s="66" t="s">
        <v>255</v>
      </c>
      <c r="O29" s="66" t="s">
        <v>256</v>
      </c>
      <c r="P29" s="66" t="s">
        <v>296</v>
      </c>
      <c r="Q29" s="66" t="s">
        <v>257</v>
      </c>
      <c r="R29" s="66" t="s">
        <v>258</v>
      </c>
      <c r="S29" s="66" t="s">
        <v>297</v>
      </c>
      <c r="T29" s="66" t="s">
        <v>298</v>
      </c>
      <c r="U29" s="66" t="s">
        <v>299</v>
      </c>
      <c r="V29" s="66" t="s">
        <v>300</v>
      </c>
      <c r="W29" s="66" t="s">
        <v>301</v>
      </c>
      <c r="X29" s="66" t="s">
        <v>259</v>
      </c>
      <c r="Y29" s="66" t="s">
        <v>260</v>
      </c>
      <c r="Z29" s="66" t="s">
        <v>261</v>
      </c>
      <c r="AA29" s="66" t="s">
        <v>262</v>
      </c>
      <c r="AB29" s="66" t="s">
        <v>263</v>
      </c>
      <c r="AC29" s="66" t="s">
        <v>264</v>
      </c>
      <c r="AD29" s="66" t="s">
        <v>265</v>
      </c>
      <c r="AE29" s="66" t="s">
        <v>302</v>
      </c>
      <c r="AF29" s="66" t="s">
        <v>265</v>
      </c>
      <c r="AG29" s="66" t="s">
        <v>95</v>
      </c>
      <c r="AH29" s="66" t="s">
        <v>303</v>
      </c>
      <c r="AJ29" s="66" t="s">
        <v>96</v>
      </c>
      <c r="AK29" s="66" t="s">
        <v>259</v>
      </c>
      <c r="AL29" s="66" t="s">
        <v>260</v>
      </c>
      <c r="AM29" s="66" t="s">
        <v>304</v>
      </c>
      <c r="AN29" s="66" t="s">
        <v>305</v>
      </c>
      <c r="AO29" s="66" t="s">
        <v>306</v>
      </c>
      <c r="AP29" s="66" t="s">
        <v>307</v>
      </c>
    </row>
    <row r="30" spans="1:42">
      <c r="A30" s="66" t="s">
        <v>136</v>
      </c>
      <c r="B30" s="66" t="s">
        <v>308</v>
      </c>
      <c r="C30" s="66" t="s">
        <v>48</v>
      </c>
      <c r="E30" s="66" t="s">
        <v>309</v>
      </c>
      <c r="K30" s="66" t="s">
        <v>310</v>
      </c>
      <c r="L30" s="66" t="s">
        <v>311</v>
      </c>
      <c r="M30" s="66" t="s">
        <v>312</v>
      </c>
      <c r="N30" s="66" t="s">
        <v>313</v>
      </c>
      <c r="O30" s="66" t="s">
        <v>314</v>
      </c>
      <c r="P30" s="66" t="s">
        <v>315</v>
      </c>
      <c r="Q30" s="66" t="s">
        <v>316</v>
      </c>
      <c r="R30" s="66" t="s">
        <v>317</v>
      </c>
      <c r="S30" s="66" t="s">
        <v>318</v>
      </c>
      <c r="T30" s="66" t="s">
        <v>319</v>
      </c>
      <c r="U30" s="66" t="s">
        <v>320</v>
      </c>
      <c r="V30" s="66" t="s">
        <v>321</v>
      </c>
      <c r="W30" s="66" t="s">
        <v>322</v>
      </c>
      <c r="X30" s="66" t="s">
        <v>323</v>
      </c>
      <c r="Y30" s="66" t="s">
        <v>324</v>
      </c>
      <c r="Z30" s="66" t="s">
        <v>325</v>
      </c>
      <c r="AA30" s="66" t="s">
        <v>326</v>
      </c>
      <c r="AB30" s="66" t="s">
        <v>327</v>
      </c>
      <c r="AC30" s="66" t="s">
        <v>328</v>
      </c>
      <c r="AD30" s="66" t="s">
        <v>329</v>
      </c>
      <c r="AE30" s="66" t="s">
        <v>330</v>
      </c>
      <c r="AF30" s="66" t="s">
        <v>329</v>
      </c>
      <c r="AG30" s="66" t="s">
        <v>95</v>
      </c>
      <c r="AH30" s="66" t="s">
        <v>331</v>
      </c>
      <c r="AJ30" s="66" t="s">
        <v>96</v>
      </c>
      <c r="AK30" s="66" t="s">
        <v>323</v>
      </c>
      <c r="AL30" s="66" t="s">
        <v>324</v>
      </c>
      <c r="AM30" s="66" t="s">
        <v>332</v>
      </c>
      <c r="AN30" s="66" t="s">
        <v>333</v>
      </c>
      <c r="AO30" s="66" t="s">
        <v>334</v>
      </c>
      <c r="AP30" s="66" t="s">
        <v>335</v>
      </c>
    </row>
    <row r="31" spans="1:42">
      <c r="B31" s="66" t="s">
        <v>336</v>
      </c>
      <c r="C31" s="66" t="s">
        <v>49</v>
      </c>
      <c r="E31" s="66" t="s">
        <v>128</v>
      </c>
      <c r="M31" s="66" t="s">
        <v>337</v>
      </c>
      <c r="N31" s="66" t="s">
        <v>338</v>
      </c>
      <c r="O31" s="66" t="s">
        <v>339</v>
      </c>
      <c r="Q31" s="66" t="s">
        <v>340</v>
      </c>
      <c r="R31" s="66" t="s">
        <v>341</v>
      </c>
      <c r="T31" s="66" t="s">
        <v>342</v>
      </c>
      <c r="U31" s="66" t="s">
        <v>343</v>
      </c>
      <c r="X31" s="66" t="s">
        <v>342</v>
      </c>
      <c r="Y31" s="66" t="s">
        <v>344</v>
      </c>
      <c r="Z31" s="66" t="s">
        <v>345</v>
      </c>
      <c r="AA31" s="66" t="s">
        <v>346</v>
      </c>
      <c r="AB31" s="66" t="s">
        <v>347</v>
      </c>
      <c r="AC31" s="66" t="s">
        <v>348</v>
      </c>
      <c r="AD31" s="66" t="s">
        <v>349</v>
      </c>
      <c r="AH31" s="66" t="s">
        <v>350</v>
      </c>
      <c r="AL31" s="66" t="s">
        <v>351</v>
      </c>
      <c r="AM31" s="66" t="s">
        <v>352</v>
      </c>
    </row>
    <row r="32" spans="1:42">
      <c r="B32" s="66" t="s">
        <v>353</v>
      </c>
      <c r="C32" s="66" t="s">
        <v>50</v>
      </c>
      <c r="E32" s="66" t="s">
        <v>131</v>
      </c>
      <c r="M32" s="66" t="s">
        <v>354</v>
      </c>
      <c r="N32" s="66" t="s">
        <v>355</v>
      </c>
      <c r="O32" s="66" t="s">
        <v>356</v>
      </c>
      <c r="Q32" s="66" t="s">
        <v>357</v>
      </c>
      <c r="R32" s="66" t="s">
        <v>358</v>
      </c>
      <c r="T32" s="66" t="s">
        <v>359</v>
      </c>
      <c r="U32" s="66" t="s">
        <v>360</v>
      </c>
      <c r="X32" s="66" t="s">
        <v>359</v>
      </c>
      <c r="Y32" s="66" t="s">
        <v>361</v>
      </c>
      <c r="Z32" s="66" t="s">
        <v>362</v>
      </c>
      <c r="AA32" s="66" t="s">
        <v>363</v>
      </c>
      <c r="AB32" s="66" t="s">
        <v>364</v>
      </c>
      <c r="AC32" s="66" t="s">
        <v>365</v>
      </c>
      <c r="AD32" s="66" t="s">
        <v>366</v>
      </c>
      <c r="AL32" s="66" t="s">
        <v>367</v>
      </c>
      <c r="AM32" s="66" t="s">
        <v>368</v>
      </c>
    </row>
    <row r="34" spans="29:30">
      <c r="AC34" s="66" t="s">
        <v>369</v>
      </c>
      <c r="AD34" s="66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4"/>
  <sheetViews>
    <sheetView tabSelected="1" topLeftCell="T21" zoomScale="85" zoomScaleNormal="85" workbookViewId="0">
      <selection activeCell="Z54" sqref="Z54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7.28515625" style="18" bestFit="1" customWidth="1"/>
    <col min="16" max="16" width="8.140625" style="18" customWidth="1"/>
    <col min="17" max="17" width="12.28515625" style="4" bestFit="1" customWidth="1"/>
    <col min="18" max="18" width="50.7109375" style="4" bestFit="1" customWidth="1"/>
    <col min="19" max="19" width="14" style="45" customWidth="1"/>
    <col min="20" max="20" width="10.85546875" style="45" bestFit="1" customWidth="1"/>
    <col min="21" max="21" width="15.140625" style="45" bestFit="1" customWidth="1"/>
    <col min="22" max="22" width="10.8554687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13.7109375" style="4" bestFit="1" customWidth="1"/>
    <col min="27" max="27" width="10.5703125" style="60" bestFit="1" customWidth="1"/>
    <col min="28" max="28" width="42.7109375" style="4" bestFit="1" customWidth="1"/>
    <col min="29" max="29" width="9.85546875" style="4" customWidth="1"/>
    <col min="30" max="30" width="14.28515625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7.42578125" style="4" customWidth="1"/>
    <col min="38" max="38" width="43.85546875" style="4" bestFit="1" customWidth="1"/>
    <col min="39" max="39" width="11.85546875" style="4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20230401..20230430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s="40" customFormat="1" ht="18.75">
      <c r="A21" s="39"/>
      <c r="B21" s="39"/>
      <c r="I21" s="41"/>
      <c r="M21" s="70" t="s">
        <v>76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2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 s="72" customFormat="1">
      <c r="A24" s="71"/>
      <c r="B24" s="71" t="str">
        <f>IF(M24="","Hide","Show")</f>
        <v>Show</v>
      </c>
      <c r="C24" s="72" t="s">
        <v>48</v>
      </c>
      <c r="E24" s="73" t="s">
        <v>410</v>
      </c>
      <c r="I24" s="74"/>
      <c r="K24" s="72">
        <f>MONTH(N24)</f>
        <v>4</v>
      </c>
      <c r="L24" s="72">
        <f>YEAR(N24)</f>
        <v>2023</v>
      </c>
      <c r="M24" s="72">
        <v>33031343</v>
      </c>
      <c r="N24" s="75">
        <v>45019</v>
      </c>
      <c r="O24" s="72" t="s">
        <v>372</v>
      </c>
      <c r="P24" s="72" t="s">
        <v>373</v>
      </c>
      <c r="Q24" s="72" t="s">
        <v>374</v>
      </c>
      <c r="R24" s="72" t="s">
        <v>375</v>
      </c>
      <c r="S24" s="76" t="s">
        <v>376</v>
      </c>
      <c r="T24" s="76">
        <v>44279</v>
      </c>
      <c r="U24" s="76" t="s">
        <v>377</v>
      </c>
      <c r="V24" s="76">
        <v>45019</v>
      </c>
      <c r="W24" s="77">
        <f>SUM(N24-T24)</f>
        <v>740</v>
      </c>
      <c r="X24" s="78" t="s">
        <v>378</v>
      </c>
      <c r="Y24" s="78" t="s">
        <v>379</v>
      </c>
      <c r="Z24" s="78" t="s">
        <v>380</v>
      </c>
      <c r="AA24" s="79">
        <v>42</v>
      </c>
      <c r="AB24" s="78" t="s">
        <v>381</v>
      </c>
      <c r="AC24" s="80">
        <f>IFERROR(AD24/AA24,0)</f>
        <v>472.87</v>
      </c>
      <c r="AD24" s="80">
        <v>19860.54</v>
      </c>
      <c r="AE24" s="81" t="s">
        <v>382</v>
      </c>
      <c r="AF24" s="80">
        <v>19860.54</v>
      </c>
      <c r="AG24" s="81" t="s">
        <v>95</v>
      </c>
      <c r="AH24" s="82" t="s">
        <v>383</v>
      </c>
      <c r="AI24" s="83"/>
      <c r="AJ24" s="81" t="s">
        <v>96</v>
      </c>
      <c r="AK24" s="72" t="s">
        <v>378</v>
      </c>
      <c r="AL24" s="72" t="s">
        <v>379</v>
      </c>
      <c r="AM24" s="72" t="s">
        <v>411</v>
      </c>
      <c r="AN24" s="84">
        <v>45017</v>
      </c>
      <c r="AO24" s="84">
        <v>45382</v>
      </c>
      <c r="AP24" s="72" t="s">
        <v>413</v>
      </c>
    </row>
    <row r="25" spans="1:42" s="72" customFormat="1">
      <c r="A25" s="71" t="s">
        <v>136</v>
      </c>
      <c r="B25" s="71" t="str">
        <f t="shared" ref="B25:B30" si="0">IF(M25="","Hide","Show")</f>
        <v>Show</v>
      </c>
      <c r="C25" s="72" t="s">
        <v>48</v>
      </c>
      <c r="E25" s="73" t="str">
        <f>"""UICT"","""",""SQL="",""2=DOCNUM"",""33031343"",""14=CUSTREF"",""8000005998"",""14=U_CUSTREF"",""8000005998"",""15=DOCDATE"",""03/04/2023"",""15=TAXDATE"",""03/04/2023"",""14=CARDCODE"",""CI0099-SGD"",""14=CARDNAME"",""INTEGRATED HEALTH INFORMATION SYSTEMS PTE. LTD."",""14=ITEMCODE"",""MS77"&amp;"D-00110GLP"",""14=ITEMNAME"",""MS VSPROwMSDN ALNG LICSAPk MVL"",""10=QUANTITY"",""1.000000"",""14=U_PONO"",""928680"",""15=U_PODATE"",""24/03/2021"",""10=U_TLINTCOS"",""0.000000"",""2=SLPCODE"",""114"",""14=SLPNAME"",""E0001-AW"",""14=MEMO"",""ANGIE WONG"",""14=CONTACTNAME"",""FINANCE DEPAR"&amp;"TMENT - ACCOUNTS PAYABLE"",""10=LINETOTAL"",""472.730000"",""14=U_ENR"","""",""14=U_MSENR"",""S7138270"",""14=U_MSPCN"",""B3158B45"",""14=ADDRESS2"",""FELICIA LIN_x000D_INTEGRATED HEALTH INFORMATION SYSTEMS PTE. LTD. 6 SERANGOON NORTH AVE 5, #01-01/02, SINGAPORE 554910_x000D_FELICIA LIN"&amp;"_x000D_TEL: 6594 5423/9369 4383_x000D_FAX: _x000D_EMAIL: felicia.lin@ihis.com.sg"""</f>
        <v>"UICT","","SQL=","2=DOCNUM","33031343","14=CUSTREF","8000005998","14=U_CUSTREF","8000005998","15=DOCDATE","03/04/2023","15=TAXDATE","03/04/2023","14=CARDCODE","CI0099-SGD","14=CARDNAME","INTEGRATED HEALTH INFORMATION SYSTEMS PTE. LTD.","14=ITEMCODE","MS77D-00110GLP","14=ITEMNAME","MS VSPROwMSDN ALNG LICSAPk MVL","10=QUANTITY","1.000000","14=U_PONO","928680","15=U_PODATE","24/03/2021","10=U_TLINTCOS","0.000000","2=SLPCODE","114","14=SLPNAME","E0001-AW","14=MEMO","ANGIE WONG","14=CONTACTNAME","FINANCE DEPARTMENT - ACCOUNTS PAYABLE","10=LINETOTAL","472.730000","14=U_ENR","","14=U_MSENR","S7138270","14=U_MSPCN","B3158B45","14=ADDRESS2","FELICIA LIN_x000D_INTEGRATED HEALTH INFORMATION SYSTEMS PTE. LTD. 6 SERANGOON NORTH AVE 5, #01-01/02, SINGAPORE 554910_x000D_FELICIA LIN_x000D_TEL: 6594 5423/9369 4383_x000D_FAX: _x000D_EMAIL: felicia.lin@ihis.com.sg"</v>
      </c>
      <c r="I25" s="74"/>
      <c r="K25" s="72">
        <f t="shared" ref="K25:K30" si="1">MONTH(N25)</f>
        <v>4</v>
      </c>
      <c r="L25" s="72">
        <f t="shared" ref="L25:L30" si="2">YEAR(N25)</f>
        <v>2023</v>
      </c>
      <c r="M25" s="72">
        <v>33031343</v>
      </c>
      <c r="N25" s="75">
        <v>45019</v>
      </c>
      <c r="O25" s="72" t="s">
        <v>372</v>
      </c>
      <c r="P25" s="72" t="s">
        <v>373</v>
      </c>
      <c r="Q25" s="72" t="s">
        <v>374</v>
      </c>
      <c r="R25" s="72" t="s">
        <v>375</v>
      </c>
      <c r="S25" s="76" t="s">
        <v>376</v>
      </c>
      <c r="T25" s="76">
        <v>44279</v>
      </c>
      <c r="U25" s="76" t="s">
        <v>377</v>
      </c>
      <c r="V25" s="76">
        <v>45019</v>
      </c>
      <c r="W25" s="77">
        <f t="shared" ref="W25:W30" si="3">SUM(N25-T25)</f>
        <v>740</v>
      </c>
      <c r="X25" s="78" t="s">
        <v>378</v>
      </c>
      <c r="Y25" s="78" t="s">
        <v>379</v>
      </c>
      <c r="Z25" s="78" t="s">
        <v>380</v>
      </c>
      <c r="AA25" s="79">
        <v>1</v>
      </c>
      <c r="AB25" s="78" t="s">
        <v>381</v>
      </c>
      <c r="AC25" s="80">
        <f t="shared" ref="AC25:AC30" si="4">IFERROR(AD25/AA25,0)</f>
        <v>472.73</v>
      </c>
      <c r="AD25" s="80">
        <v>472.73</v>
      </c>
      <c r="AE25" s="81" t="s">
        <v>382</v>
      </c>
      <c r="AF25" s="80">
        <v>472.73</v>
      </c>
      <c r="AG25" s="81" t="s">
        <v>95</v>
      </c>
      <c r="AH25" s="82" t="s">
        <v>383</v>
      </c>
      <c r="AI25" s="83"/>
      <c r="AJ25" s="81" t="s">
        <v>96</v>
      </c>
      <c r="AK25" s="72" t="s">
        <v>378</v>
      </c>
      <c r="AL25" s="72" t="s">
        <v>379</v>
      </c>
      <c r="AM25" s="72" t="s">
        <v>411</v>
      </c>
      <c r="AN25" s="84">
        <v>45017</v>
      </c>
      <c r="AO25" s="84">
        <v>45382</v>
      </c>
      <c r="AP25" s="72" t="s">
        <v>413</v>
      </c>
    </row>
    <row r="26" spans="1:42" s="72" customFormat="1">
      <c r="A26" s="71" t="s">
        <v>136</v>
      </c>
      <c r="B26" s="71" t="str">
        <f t="shared" si="0"/>
        <v>Show</v>
      </c>
      <c r="C26" s="72" t="s">
        <v>48</v>
      </c>
      <c r="E26" s="73" t="str">
        <f>"""UICT"","""",""SQL="",""2=DOCNUM"",""33031360"",""14=CUSTREF"",""8000008031"",""14=U_CUSTREF"",""8000008031"",""15=DOCDATE"",""04/04/2023"",""15=TAXDATE"",""04/04/2023"",""14=CARDCODE"",""CI0099-SGD"",""14=CARDNAME"",""INTEGRATED HEALTH INFORMATION SYSTEMS PTE. LTD."",""14=ITEMCODE"",""MS7J"&amp;"Q-00355GLP"",""14=ITEMNAME"",""MS SQLSVRENTCORE SNGL SA MVL 2LIC CORELIC"",""10=QUANTITY"",""6.000000"",""14=U_PONO"",""942571"",""15=U_PODATE"",""29/03/2023"",""10=U_TLINTCOS"",""0.000000"",""2=SLPCODE"",""114"",""14=SLPNAME"",""E0001-AW"",""14=MEMO"",""ANGIE WONG"",""14=CONTACTNAME"",""E-"&amp;"INVOICE(AP DIRECT)"",""10=LINETOTAL"",""43965.120000"",""14=U_ENR"","""",""14=U_MSENR"",""S7138270"",""14=U_MSPCN"",""AD5A91AA"",""14=ADDRESS2"",""RAJARAM SUNDARRAJ_x000D_INTEGRATED HEALTH INFORMATION SYSTEMS PTE. LTD. 6 SERANGOON NORTH AVE 5, #01-01/02, SINGAPORE 554910_x000D_RAJARAM S"&amp;"UNDARRAJ_x000D_TEL: 93885325_x000D_FAX: _x000D_EMAIL: rajaram.sundarraj@ihis.com.sg"""</f>
        <v>"UICT","","SQL=","2=DOCNUM","33031360","14=CUSTREF","8000008031","14=U_CUSTREF","8000008031","15=DOCDATE","04/04/2023","15=TAXDATE","04/04/2023","14=CARDCODE","CI0099-SGD","14=CARDNAME","INTEGRATED HEALTH INFORMATION SYSTEMS PTE. LTD.","14=ITEMCODE","MS7JQ-00355GLP","14=ITEMNAME","MS SQLSVRENTCORE SNGL SA MVL 2LIC CORELIC","10=QUANTITY","6.000000","14=U_PONO","942571","15=U_PODATE","29/03/2023","10=U_TLINTCOS","0.000000","2=SLPCODE","114","14=SLPNAME","E0001-AW","14=MEMO","ANGIE WONG","14=CONTACTNAME","E-INVOICE(AP DIRECT)","10=LINETOTAL","43965.120000","14=U_ENR","","14=U_MSENR","S7138270","14=U_MSPCN","AD5A91AA","14=ADDRESS2","RAJARAM SUNDARRAJ_x000D_INTEGRATED HEALTH INFORMATION SYSTEMS PTE. LTD. 6 SERANGOON NORTH AVE 5, #01-01/02, SINGAPORE 554910_x000D_RAJARAM SUNDARRAJ_x000D_TEL: 93885325_x000D_FAX: _x000D_EMAIL: rajaram.sundarraj@ihis.com.sg"</v>
      </c>
      <c r="I26" s="74"/>
      <c r="K26" s="72">
        <f t="shared" si="1"/>
        <v>4</v>
      </c>
      <c r="L26" s="72">
        <f t="shared" si="2"/>
        <v>2023</v>
      </c>
      <c r="M26" s="72">
        <v>33031360</v>
      </c>
      <c r="N26" s="75">
        <v>45020</v>
      </c>
      <c r="O26" s="72" t="s">
        <v>372</v>
      </c>
      <c r="P26" s="72" t="s">
        <v>384</v>
      </c>
      <c r="Q26" s="72" t="s">
        <v>374</v>
      </c>
      <c r="R26" s="72" t="s">
        <v>375</v>
      </c>
      <c r="S26" s="76" t="s">
        <v>385</v>
      </c>
      <c r="T26" s="76">
        <v>45015</v>
      </c>
      <c r="U26" s="76" t="s">
        <v>386</v>
      </c>
      <c r="V26" s="76">
        <v>45020</v>
      </c>
      <c r="W26" s="77">
        <f t="shared" si="3"/>
        <v>5</v>
      </c>
      <c r="X26" s="78" t="s">
        <v>387</v>
      </c>
      <c r="Y26" s="78" t="s">
        <v>388</v>
      </c>
      <c r="Z26" s="78" t="s">
        <v>380</v>
      </c>
      <c r="AA26" s="79">
        <v>6</v>
      </c>
      <c r="AB26" s="78" t="s">
        <v>389</v>
      </c>
      <c r="AC26" s="80">
        <f t="shared" si="4"/>
        <v>7327.52</v>
      </c>
      <c r="AD26" s="80">
        <v>43965.120000000003</v>
      </c>
      <c r="AE26" s="81" t="s">
        <v>382</v>
      </c>
      <c r="AF26" s="80">
        <v>43965.120000000003</v>
      </c>
      <c r="AG26" s="81" t="s">
        <v>95</v>
      </c>
      <c r="AH26" s="82" t="s">
        <v>390</v>
      </c>
      <c r="AI26" s="83"/>
      <c r="AJ26" s="81" t="s">
        <v>96</v>
      </c>
      <c r="AK26" s="72" t="s">
        <v>387</v>
      </c>
      <c r="AL26" s="72" t="s">
        <v>388</v>
      </c>
      <c r="AM26" s="72" t="s">
        <v>412</v>
      </c>
      <c r="AN26" s="84">
        <v>45047</v>
      </c>
      <c r="AO26" s="84">
        <v>45838</v>
      </c>
      <c r="AP26" s="72" t="s">
        <v>414</v>
      </c>
    </row>
    <row r="27" spans="1:42" s="72" customFormat="1">
      <c r="A27" s="71" t="s">
        <v>136</v>
      </c>
      <c r="B27" s="71" t="str">
        <f t="shared" si="0"/>
        <v>Show</v>
      </c>
      <c r="C27" s="72" t="s">
        <v>48</v>
      </c>
      <c r="E27" s="73" t="str">
        <f>"""UICT"","""",""SQL="",""2=DOCNUM"",""33031528"",""14=CUSTREF"",""9310005274"",""14=U_CUSTREF"",""9310005274"",""15=DOCDATE"",""27/04/2023"",""15=TAXDATE"",""27/04/2023"",""14=CARDCODE"",""CM0159-SGD"",""14=CARDNAME"",""MOH HOLDINGS PTE LTD"",""14=ITEMCODE"",""MS065-08773GLP"",""14=ITEMNAME"","""&amp;"MS EXCEL 2021 SLNG LTSC"",""10=QUANTITY"",""4.000000"",""14=U_PONO"",""943076"",""15=U_PODATE"",""26/04/2023"",""10=U_TLINTCOS"",""0.000000"",""2=SLPCODE"",""114"",""14=SLPNAME"",""E0001-AW"",""14=MEMO"",""ANGIE WONG"",""14=CONTACTNAME"",""MOHH-FIN NOVITA"",""10=LINETOTAL"",""629.520000"",""1"&amp;"4=U_ENR"","""",""14=U_MSENR"",""S7138270"",""14=U_MSPCN"",""9EC935A8"",""14=ADDRESS2"",""NOVITA_x000D_MOH HOLDINGS PTE LTD NO. 1 MARITIME SQUARE, #11-25 (LOBBY C) HARBOURFRONT CENTRE SINGAPORE 099253_x000D_NOVITA_x000D_TEL: 66793187_x000D_FAX: _x000D_EMAIL: lidyanovita.tjen@mohh.com.sg"""</f>
        <v>"UICT","","SQL=","2=DOCNUM","33031528","14=CUSTREF","9310005274","14=U_CUSTREF","9310005274","15=DOCDATE","27/04/2023","15=TAXDATE","27/04/2023","14=CARDCODE","CM0159-SGD","14=CARDNAME","MOH HOLDINGS PTE LTD","14=ITEMCODE","MS065-08773GLP","14=ITEMNAME","MS EXCEL 2021 SLNG LTSC","10=QUANTITY","4.000000","14=U_PONO","943076","15=U_PODATE","26/04/2023","10=U_TLINTCOS","0.000000","2=SLPCODE","114","14=SLPNAME","E0001-AW","14=MEMO","ANGIE WONG","14=CONTACTNAME","MOHH-FIN NOVITA","10=LINETOTAL","629.520000","14=U_ENR","","14=U_MSENR","S7138270","14=U_MSPCN","9EC935A8","14=ADDRESS2","NOVITA_x000D_MOH HOLDINGS PTE LTD NO. 1 MARITIME SQUARE, #11-25 (LOBBY C) HARBOURFRONT CENTRE SINGAPORE 099253_x000D_NOVITA_x000D_TEL: 66793187_x000D_FAX: _x000D_EMAIL: lidyanovita.tjen@mohh.com.sg"</v>
      </c>
      <c r="I27" s="74"/>
      <c r="K27" s="72">
        <f t="shared" si="1"/>
        <v>4</v>
      </c>
      <c r="L27" s="72">
        <f t="shared" si="2"/>
        <v>2023</v>
      </c>
      <c r="M27" s="72">
        <v>33031528</v>
      </c>
      <c r="N27" s="75">
        <v>45043</v>
      </c>
      <c r="O27" s="72" t="s">
        <v>372</v>
      </c>
      <c r="P27" s="72" t="s">
        <v>391</v>
      </c>
      <c r="Q27" s="72" t="s">
        <v>392</v>
      </c>
      <c r="R27" s="72" t="s">
        <v>393</v>
      </c>
      <c r="S27" s="76" t="s">
        <v>394</v>
      </c>
      <c r="T27" s="76">
        <v>45042</v>
      </c>
      <c r="U27" s="76" t="s">
        <v>395</v>
      </c>
      <c r="V27" s="76">
        <v>45043</v>
      </c>
      <c r="W27" s="77">
        <f t="shared" si="3"/>
        <v>1</v>
      </c>
      <c r="X27" s="78" t="s">
        <v>396</v>
      </c>
      <c r="Y27" s="78" t="s">
        <v>397</v>
      </c>
      <c r="Z27" s="78" t="s">
        <v>380</v>
      </c>
      <c r="AA27" s="79">
        <v>4</v>
      </c>
      <c r="AB27" s="78" t="s">
        <v>398</v>
      </c>
      <c r="AC27" s="80">
        <f t="shared" si="4"/>
        <v>157.38</v>
      </c>
      <c r="AD27" s="80">
        <v>629.52</v>
      </c>
      <c r="AE27" s="81" t="s">
        <v>382</v>
      </c>
      <c r="AF27" s="80">
        <v>629.52</v>
      </c>
      <c r="AG27" s="81" t="s">
        <v>95</v>
      </c>
      <c r="AH27" s="82" t="s">
        <v>399</v>
      </c>
      <c r="AI27" s="83"/>
      <c r="AJ27" s="81" t="s">
        <v>96</v>
      </c>
      <c r="AK27" s="72" t="s">
        <v>396</v>
      </c>
      <c r="AL27" s="72" t="s">
        <v>397</v>
      </c>
      <c r="AM27" s="72" t="s">
        <v>382</v>
      </c>
      <c r="AN27" s="72" t="s">
        <v>382</v>
      </c>
      <c r="AO27" s="72" t="s">
        <v>382</v>
      </c>
      <c r="AP27" s="72" t="s">
        <v>414</v>
      </c>
    </row>
    <row r="28" spans="1:42" s="72" customFormat="1">
      <c r="A28" s="71" t="s">
        <v>136</v>
      </c>
      <c r="B28" s="71" t="str">
        <f t="shared" si="0"/>
        <v>Show</v>
      </c>
      <c r="C28" s="72" t="s">
        <v>48</v>
      </c>
      <c r="E28" s="73" t="str">
        <f>"""UICT"","""",""SQL="",""2=DOCNUM"",""33031547"",""14=CUSTREF"",""7000000271"",""14=U_CUSTREF"",""7000000271"",""15=DOCDATE"",""28/04/2023"",""15=TAXDATE"",""28/04/2023"",""14=CARDCODE"",""CI0099-SGD"",""14=CARDNAME"",""INTEGRATED HEALTH INFORMATION SYSTEMS PTE. LTD."",""14=ITEMCODE"",""MSL5"&amp;"D-00161GLP"",""14=ITEMNAME"",""MS VSTSTPROWMSDN ALNG LICSAPK MVL"",""10=QUANTITY"",""25.000000"",""14=U_PONO"",""943092"",""15=U_PODATE"",""24/04/2023"",""10=U_TLINTCOS"",""0.000000"",""2=SLPCODE"",""114"",""14=SLPNAME"",""E0001-AW"",""14=MEMO"",""ANGIE WONG"",""14=CONTACTNAME"",""E-INVOICE"&amp;"(AP DIRECT)"",""10=LINETOTAL"",""59378.500000"",""14=U_ENR"","""",""14=U_MSENR"",""S7138270"",""14=U_MSPCN"",""AD5A91AA"",""14=ADDRESS2"",""SAL MOHAN KUMAR PATRO_x000D_INTEGRATED HEALTH INFORMATION SYSTEMS PTE. LTD. 6 SERANGOON NORTH AVE 5, #01-01/02 SINGAPORE 554910_x000D_SAL MOHAN KUM"&amp;"AR PATRO_x000D_TEL: 93846950_x000D_FAX: _x000D_EMAIL: sal.mohan.kumar.patro@ihis.com.sg"""</f>
        <v>"UICT","","SQL=","2=DOCNUM","33031547","14=CUSTREF","7000000271","14=U_CUSTREF","7000000271","15=DOCDATE","28/04/2023","15=TAXDATE","28/04/2023","14=CARDCODE","CI0099-SGD","14=CARDNAME","INTEGRATED HEALTH INFORMATION SYSTEMS PTE. LTD.","14=ITEMCODE","MSL5D-00161GLP","14=ITEMNAME","MS VSTSTPROWMSDN ALNG LICSAPK MVL","10=QUANTITY","25.000000","14=U_PONO","943092","15=U_PODATE","24/04/2023","10=U_TLINTCOS","0.000000","2=SLPCODE","114","14=SLPNAME","E0001-AW","14=MEMO","ANGIE WONG","14=CONTACTNAME","E-INVOICE(AP DIRECT)","10=LINETOTAL","59378.500000","14=U_ENR","","14=U_MSENR","S7138270","14=U_MSPCN","AD5A91AA","14=ADDRESS2","SAL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I28" s="74"/>
      <c r="K28" s="72">
        <f t="shared" si="1"/>
        <v>4</v>
      </c>
      <c r="L28" s="72">
        <f t="shared" si="2"/>
        <v>2023</v>
      </c>
      <c r="M28" s="72">
        <v>33031547</v>
      </c>
      <c r="N28" s="75">
        <v>45044</v>
      </c>
      <c r="O28" s="72" t="s">
        <v>372</v>
      </c>
      <c r="P28" s="72" t="s">
        <v>384</v>
      </c>
      <c r="Q28" s="72" t="s">
        <v>374</v>
      </c>
      <c r="R28" s="72" t="s">
        <v>375</v>
      </c>
      <c r="S28" s="76" t="s">
        <v>400</v>
      </c>
      <c r="T28" s="76">
        <v>45040</v>
      </c>
      <c r="U28" s="76" t="s">
        <v>401</v>
      </c>
      <c r="V28" s="76">
        <v>45044</v>
      </c>
      <c r="W28" s="77">
        <f t="shared" si="3"/>
        <v>4</v>
      </c>
      <c r="X28" s="78" t="s">
        <v>402</v>
      </c>
      <c r="Y28" s="78" t="s">
        <v>403</v>
      </c>
      <c r="Z28" s="78" t="s">
        <v>380</v>
      </c>
      <c r="AA28" s="79">
        <v>25</v>
      </c>
      <c r="AB28" s="78" t="s">
        <v>389</v>
      </c>
      <c r="AC28" s="80">
        <f t="shared" si="4"/>
        <v>2375.14</v>
      </c>
      <c r="AD28" s="80">
        <v>59378.5</v>
      </c>
      <c r="AE28" s="81" t="s">
        <v>382</v>
      </c>
      <c r="AF28" s="80">
        <v>59378.5</v>
      </c>
      <c r="AG28" s="81" t="s">
        <v>95</v>
      </c>
      <c r="AH28" s="82" t="s">
        <v>404</v>
      </c>
      <c r="AI28" s="83"/>
      <c r="AJ28" s="81" t="s">
        <v>96</v>
      </c>
      <c r="AK28" s="72" t="s">
        <v>402</v>
      </c>
      <c r="AL28" s="72" t="s">
        <v>403</v>
      </c>
      <c r="AM28" s="72" t="s">
        <v>411</v>
      </c>
      <c r="AN28" s="84">
        <v>45047</v>
      </c>
      <c r="AO28" s="84">
        <v>45838</v>
      </c>
      <c r="AP28" s="72" t="s">
        <v>414</v>
      </c>
    </row>
    <row r="29" spans="1:42" s="72" customFormat="1">
      <c r="A29" s="71" t="s">
        <v>136</v>
      </c>
      <c r="B29" s="71" t="str">
        <f t="shared" si="0"/>
        <v>Show</v>
      </c>
      <c r="C29" s="72" t="s">
        <v>48</v>
      </c>
      <c r="E29" s="73" t="str">
        <f>"""UICT"","""",""SQL="",""2=DOCNUM"",""33031549"",""14=CUSTREF"",""8000008274"",""14=U_CUSTREF"",""8000008274"",""15=DOCDATE"",""28/04/2023"",""15=TAXDATE"",""28/04/2023"",""14=CARDCODE"",""CI0099-SGD"",""14=CARDNAME"",""INTEGRATED HEALTH INFORMATION SYSTEMS PTE. LTD."",""14=ITEMCODE"",""MS9E"&amp;"A-00263GLP"",""14=ITEMNAME"",""MS WIN SERVER DC CORE SLNG LSA 16L"",""10=QUANTITY"",""35.000000"",""14=U_PONO"",""943075"",""15=U_PODATE"",""26/04/2023"",""10=U_TLINTCOS"",""0.000000"",""2=SLPCODE"",""114"",""14=SLPNAME"",""E0001-AW"",""14=MEMO"",""ANGIE WONG"",""14=CONTACTNAME"",""E-INVOIC"&amp;"E(AP DIRECT)"",""10=LINETOTAL"",""288649.200000"",""14=U_ENR"","""",""14=U_MSENR"",""S7138270"",""14=U_MSPCN"",""AD5A91AA"",""14=ADDRESS2"",""INTEGRATED HEALTH INFORMATION SYSTEMS PTE. LTD._x000D_6 SERANGOON NORTH AVENUE 5_x000D_#01-01/02_x000D_SINGAPORE 554910_x000D_WONG YUAN LIAN_x000D_91175443"""</f>
        <v>"UICT","","SQL=","2=DOCNUM","33031549","14=CUSTREF","8000008274","14=U_CUSTREF","8000008274","15=DOCDATE","28/04/2023","15=TAXDATE","28/04/2023","14=CARDCODE","CI0099-SGD","14=CARDNAME","INTEGRATED HEALTH INFORMATION SYSTEMS PTE. LTD.","14=ITEMCODE","MS9EA-00263GLP","14=ITEMNAME","MS WIN SERVER DC CORE SLNG LSA 16L","10=QUANTITY","35.000000","14=U_PONO","943075","15=U_PODATE","26/04/2023","10=U_TLINTCOS","0.000000","2=SLPCODE","114","14=SLPNAME","E0001-AW","14=MEMO","ANGIE WONG","14=CONTACTNAME","E-INVOICE(AP DIRECT)","10=LINETOTAL","288649.200000","14=U_ENR","","14=U_MSENR","S7138270","14=U_MSPCN","AD5A91AA","14=ADDRESS2","INTEGRATED HEALTH INFORMATION SYSTEMS PTE. LTD._x000D_6 SERANGOON NORTH AVENUE 5_x000D_#01-01/02_x000D_SINGAPORE 554910_x000D_WONG YUAN LIAN_x000D_91175443"</v>
      </c>
      <c r="I29" s="74"/>
      <c r="K29" s="72">
        <f t="shared" si="1"/>
        <v>4</v>
      </c>
      <c r="L29" s="72">
        <f t="shared" si="2"/>
        <v>2023</v>
      </c>
      <c r="M29" s="72">
        <v>33031549</v>
      </c>
      <c r="N29" s="75">
        <v>45044</v>
      </c>
      <c r="O29" s="72" t="s">
        <v>372</v>
      </c>
      <c r="P29" s="72" t="s">
        <v>384</v>
      </c>
      <c r="Q29" s="72" t="s">
        <v>374</v>
      </c>
      <c r="R29" s="72" t="s">
        <v>375</v>
      </c>
      <c r="S29" s="76" t="s">
        <v>405</v>
      </c>
      <c r="T29" s="76">
        <v>45042</v>
      </c>
      <c r="U29" s="76" t="s">
        <v>406</v>
      </c>
      <c r="V29" s="76">
        <v>45044</v>
      </c>
      <c r="W29" s="77">
        <f t="shared" si="3"/>
        <v>2</v>
      </c>
      <c r="X29" s="78" t="s">
        <v>407</v>
      </c>
      <c r="Y29" s="78" t="s">
        <v>408</v>
      </c>
      <c r="Z29" s="78" t="s">
        <v>380</v>
      </c>
      <c r="AA29" s="79">
        <v>35</v>
      </c>
      <c r="AB29" s="78" t="s">
        <v>389</v>
      </c>
      <c r="AC29" s="80">
        <f t="shared" si="4"/>
        <v>8247.1200000000008</v>
      </c>
      <c r="AD29" s="80">
        <v>288649.2</v>
      </c>
      <c r="AE29" s="81" t="s">
        <v>382</v>
      </c>
      <c r="AF29" s="80">
        <v>288649.2</v>
      </c>
      <c r="AG29" s="81" t="s">
        <v>95</v>
      </c>
      <c r="AH29" s="82" t="s">
        <v>409</v>
      </c>
      <c r="AI29" s="83"/>
      <c r="AJ29" s="81" t="s">
        <v>96</v>
      </c>
      <c r="AK29" s="72" t="s">
        <v>407</v>
      </c>
      <c r="AL29" s="72" t="s">
        <v>408</v>
      </c>
      <c r="AM29" s="72" t="s">
        <v>411</v>
      </c>
      <c r="AN29" s="84">
        <v>45047</v>
      </c>
      <c r="AO29" s="84">
        <v>45838</v>
      </c>
      <c r="AP29" s="72" t="s">
        <v>414</v>
      </c>
    </row>
    <row r="30" spans="1:42" s="72" customFormat="1">
      <c r="A30" s="71" t="s">
        <v>136</v>
      </c>
      <c r="B30" s="71" t="str">
        <f t="shared" si="0"/>
        <v>Show</v>
      </c>
      <c r="C30" s="72" t="s">
        <v>48</v>
      </c>
      <c r="E30" s="73" t="str">
        <f>"""UICT"","""",""SQL="",""2=DOCNUM"",""33031549"",""14=CUSTREF"",""8000008274"",""14=U_CUSTREF"",""8000008274"",""15=DOCDATE"",""28/04/2023"",""15=TAXDATE"",""28/04/2023"",""14=CARDCODE"",""CI0099-SGD"",""14=CARDNAME"",""INTEGRATED HEALTH INFORMATION SYSTEMS PTE. LTD."",""14=ITEMCODE"",""MS9E"&amp;"A-00263GLP"",""14=ITEMNAME"",""MS WIN SERVER DC CORE SLNG LSA 16L"",""10=QUANTITY"",""1.000000"",""14=U_PONO"",""943075"",""15=U_PODATE"",""26/04/2023"",""10=U_TLINTCOS"",""0.000000"",""2=SLPCODE"",""114"",""14=SLPNAME"",""E0001-AW"",""14=MEMO"",""ANGIE WONG"",""14=CONTACTNAME"",""E-INVOICE"&amp;"(AP DIRECT)"",""10=LINETOTAL"",""8247.130000"",""14=U_ENR"","""",""14=U_MSENR"",""S7138270"",""14=U_MSPCN"",""AD5A91AA"",""14=ADDRESS2"",""INTEGRATED HEALTH INFORMATION SYSTEMS PTE. LTD._x000D_6 SERANGOON NORTH AVENUE 5_x000D_#01-01/02_x000D_SINGAPORE 554910_x000D_WONG YUAN LIAN_x000D_91175443"""</f>
        <v>"UICT","","SQL=","2=DOCNUM","33031549","14=CUSTREF","8000008274","14=U_CUSTREF","8000008274","15=DOCDATE","28/04/2023","15=TAXDATE","28/04/2023","14=CARDCODE","CI0099-SGD","14=CARDNAME","INTEGRATED HEALTH INFORMATION SYSTEMS PTE. LTD.","14=ITEMCODE","MS9EA-00263GLP","14=ITEMNAME","MS WIN SERVER DC CORE SLNG LSA 16L","10=QUANTITY","1.000000","14=U_PONO","943075","15=U_PODATE","26/04/2023","10=U_TLINTCOS","0.000000","2=SLPCODE","114","14=SLPNAME","E0001-AW","14=MEMO","ANGIE WONG","14=CONTACTNAME","E-INVOICE(AP DIRECT)","10=LINETOTAL","8247.130000","14=U_ENR","","14=U_MSENR","S7138270","14=U_MSPCN","AD5A91AA","14=ADDRESS2","INTEGRATED HEALTH INFORMATION SYSTEMS PTE. LTD._x000D_6 SERANGOON NORTH AVENUE 5_x000D_#01-01/02_x000D_SINGAPORE 554910_x000D_WONG YUAN LIAN_x000D_91175443"</v>
      </c>
      <c r="I30" s="74"/>
      <c r="K30" s="72">
        <f t="shared" si="1"/>
        <v>4</v>
      </c>
      <c r="L30" s="72">
        <f t="shared" si="2"/>
        <v>2023</v>
      </c>
      <c r="M30" s="72">
        <v>33031549</v>
      </c>
      <c r="N30" s="75">
        <v>45044</v>
      </c>
      <c r="O30" s="72" t="s">
        <v>372</v>
      </c>
      <c r="P30" s="72" t="s">
        <v>384</v>
      </c>
      <c r="Q30" s="72" t="s">
        <v>374</v>
      </c>
      <c r="R30" s="72" t="s">
        <v>375</v>
      </c>
      <c r="S30" s="76" t="s">
        <v>405</v>
      </c>
      <c r="T30" s="76">
        <v>45042</v>
      </c>
      <c r="U30" s="76" t="s">
        <v>406</v>
      </c>
      <c r="V30" s="76">
        <v>45044</v>
      </c>
      <c r="W30" s="77">
        <f t="shared" si="3"/>
        <v>2</v>
      </c>
      <c r="X30" s="78" t="s">
        <v>407</v>
      </c>
      <c r="Y30" s="78" t="s">
        <v>408</v>
      </c>
      <c r="Z30" s="78" t="s">
        <v>380</v>
      </c>
      <c r="AA30" s="79">
        <v>1</v>
      </c>
      <c r="AB30" s="78" t="s">
        <v>389</v>
      </c>
      <c r="AC30" s="80">
        <f t="shared" si="4"/>
        <v>8247.1299999999992</v>
      </c>
      <c r="AD30" s="80">
        <v>8247.1299999999992</v>
      </c>
      <c r="AE30" s="81" t="s">
        <v>382</v>
      </c>
      <c r="AF30" s="80">
        <v>8247.1299999999992</v>
      </c>
      <c r="AG30" s="81" t="s">
        <v>95</v>
      </c>
      <c r="AH30" s="82" t="s">
        <v>409</v>
      </c>
      <c r="AI30" s="83"/>
      <c r="AJ30" s="81" t="s">
        <v>96</v>
      </c>
      <c r="AK30" s="72" t="s">
        <v>407</v>
      </c>
      <c r="AL30" s="72" t="s">
        <v>408</v>
      </c>
      <c r="AM30" s="72" t="s">
        <v>411</v>
      </c>
      <c r="AN30" s="84">
        <v>45047</v>
      </c>
      <c r="AO30" s="84">
        <v>45838</v>
      </c>
      <c r="AP30" s="72" t="s">
        <v>414</v>
      </c>
    </row>
    <row r="31" spans="1:42" hidden="1">
      <c r="B31" s="1" t="str">
        <f>IF(M31="","Hide","Show")</f>
        <v>Hide</v>
      </c>
      <c r="C31" s="4" t="s">
        <v>49</v>
      </c>
      <c r="E31" s="13" t="s">
        <v>371</v>
      </c>
      <c r="M31" s="4" t="s">
        <v>371</v>
      </c>
      <c r="N31" s="38" t="s">
        <v>371</v>
      </c>
      <c r="O31" s="4" t="s">
        <v>371</v>
      </c>
      <c r="P31" s="4"/>
      <c r="Q31" s="4" t="s">
        <v>371</v>
      </c>
      <c r="R31" s="4" t="s">
        <v>371</v>
      </c>
      <c r="T31" s="45" t="s">
        <v>371</v>
      </c>
      <c r="U31" s="45" t="s">
        <v>371</v>
      </c>
      <c r="V31" s="52"/>
      <c r="W31" s="51"/>
      <c r="X31" s="4" t="s">
        <v>371</v>
      </c>
      <c r="Y31" s="4" t="s">
        <v>371</v>
      </c>
      <c r="Z31" s="4" t="s">
        <v>371</v>
      </c>
      <c r="AA31" s="60" t="s">
        <v>371</v>
      </c>
      <c r="AB31" s="4" t="s">
        <v>371</v>
      </c>
      <c r="AC31" s="37">
        <f>IFERROR(AD31/AA31,0)</f>
        <v>0</v>
      </c>
      <c r="AD31" s="37" t="s">
        <v>371</v>
      </c>
      <c r="AE31" s="63"/>
      <c r="AF31" s="18"/>
      <c r="AG31" s="63"/>
      <c r="AH31" s="18" t="s">
        <v>371</v>
      </c>
      <c r="AI31" s="18"/>
      <c r="AJ31" s="63"/>
      <c r="AK31" s="18"/>
      <c r="AL31" s="5" t="s">
        <v>371</v>
      </c>
      <c r="AM31" s="4" t="s">
        <v>371</v>
      </c>
    </row>
    <row r="32" spans="1:42" hidden="1">
      <c r="B32" s="1" t="str">
        <f>IF(M32="","Hide","Show")</f>
        <v>Hide</v>
      </c>
      <c r="C32" s="4" t="s">
        <v>50</v>
      </c>
      <c r="E32" s="13" t="s">
        <v>371</v>
      </c>
      <c r="M32" s="4" t="s">
        <v>371</v>
      </c>
      <c r="N32" s="38" t="s">
        <v>371</v>
      </c>
      <c r="O32" s="4" t="s">
        <v>371</v>
      </c>
      <c r="P32" s="4"/>
      <c r="Q32" s="4" t="s">
        <v>371</v>
      </c>
      <c r="R32" s="4" t="s">
        <v>371</v>
      </c>
      <c r="T32" s="45" t="s">
        <v>371</v>
      </c>
      <c r="U32" s="45" t="s">
        <v>371</v>
      </c>
      <c r="V32" s="52"/>
      <c r="W32" s="51"/>
      <c r="X32" s="4" t="s">
        <v>371</v>
      </c>
      <c r="Y32" s="4" t="s">
        <v>371</v>
      </c>
      <c r="Z32" s="4" t="s">
        <v>371</v>
      </c>
      <c r="AA32" s="60" t="s">
        <v>371</v>
      </c>
      <c r="AB32" s="4" t="s">
        <v>371</v>
      </c>
      <c r="AC32" s="37">
        <f>IFERROR(AD32/AA32,0)</f>
        <v>0</v>
      </c>
      <c r="AD32" s="37" t="s">
        <v>371</v>
      </c>
      <c r="AE32" s="63"/>
      <c r="AF32" s="18"/>
      <c r="AG32" s="63"/>
      <c r="AH32" s="18"/>
      <c r="AI32" s="18"/>
      <c r="AJ32" s="63"/>
      <c r="AK32" s="18"/>
      <c r="AL32" s="5" t="s">
        <v>371</v>
      </c>
      <c r="AM32" s="4" t="s">
        <v>371</v>
      </c>
    </row>
    <row r="33" spans="13:59">
      <c r="M33" s="67"/>
      <c r="N33" s="68"/>
      <c r="O33" s="4"/>
      <c r="R33" s="67"/>
      <c r="T33" s="50"/>
      <c r="V33" s="50"/>
      <c r="W33" s="51"/>
      <c r="AC33" s="37"/>
      <c r="AD33" s="37"/>
      <c r="AF33" s="37"/>
      <c r="AH33" s="69"/>
      <c r="AJ33" s="63"/>
      <c r="AL33" s="5"/>
      <c r="AN33" s="21"/>
      <c r="AO33" s="21"/>
    </row>
    <row r="34" spans="13:59">
      <c r="AW34" s="16"/>
    </row>
    <row r="35" spans="13:59">
      <c r="AX35" s="16"/>
    </row>
    <row r="36" spans="13:59">
      <c r="AY36" s="16"/>
    </row>
    <row r="37" spans="13:59">
      <c r="AZ37" s="16"/>
    </row>
    <row r="38" spans="13:59">
      <c r="BA38" s="16"/>
    </row>
    <row r="39" spans="13:59">
      <c r="BB39" s="16"/>
    </row>
    <row r="40" spans="13:59">
      <c r="BC40" s="16"/>
    </row>
    <row r="41" spans="13:59">
      <c r="BD41" s="16"/>
    </row>
    <row r="42" spans="13:59">
      <c r="BE42" s="16"/>
    </row>
    <row r="43" spans="13:59">
      <c r="BF43" s="16"/>
    </row>
    <row r="44" spans="13:59">
      <c r="BG44" s="16"/>
    </row>
  </sheetData>
  <sortState xmlns:xlrd2="http://schemas.microsoft.com/office/spreadsheetml/2017/richdata2" ref="M24:AP396">
    <sortCondition ref="Q24:Q398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6" t="s">
        <v>104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274</v>
      </c>
    </row>
    <row r="4" spans="1:5">
      <c r="A4" s="66" t="s">
        <v>0</v>
      </c>
      <c r="B4" s="66" t="s">
        <v>6</v>
      </c>
      <c r="C4" s="66" t="s">
        <v>275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6" t="s">
        <v>104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274</v>
      </c>
    </row>
    <row r="4" spans="1:5">
      <c r="A4" s="66" t="s">
        <v>0</v>
      </c>
      <c r="B4" s="66" t="s">
        <v>6</v>
      </c>
      <c r="C4" s="66" t="s">
        <v>275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6" t="s">
        <v>135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53</v>
      </c>
      <c r="M1" s="66" t="s">
        <v>18</v>
      </c>
      <c r="N1" s="66" t="s">
        <v>18</v>
      </c>
      <c r="O1" s="66" t="s">
        <v>18</v>
      </c>
      <c r="Q1" s="66" t="s">
        <v>18</v>
      </c>
      <c r="R1" s="66" t="s">
        <v>18</v>
      </c>
      <c r="T1" s="66" t="s">
        <v>18</v>
      </c>
      <c r="U1" s="66" t="s">
        <v>18</v>
      </c>
      <c r="V1" s="66" t="s">
        <v>18</v>
      </c>
      <c r="X1" s="66" t="s">
        <v>7</v>
      </c>
      <c r="Y1" s="66" t="s">
        <v>7</v>
      </c>
      <c r="Z1" s="66" t="s">
        <v>18</v>
      </c>
      <c r="AA1" s="66" t="s">
        <v>18</v>
      </c>
      <c r="AB1" s="66" t="s">
        <v>18</v>
      </c>
      <c r="AL1" s="66" t="s">
        <v>18</v>
      </c>
      <c r="AM1" s="66" t="s">
        <v>18</v>
      </c>
      <c r="AU1" s="66" t="s">
        <v>7</v>
      </c>
      <c r="AV1" s="66" t="s">
        <v>7</v>
      </c>
    </row>
    <row r="2" spans="1:48">
      <c r="A2" s="66" t="s">
        <v>7</v>
      </c>
      <c r="D2" s="66" t="s">
        <v>19</v>
      </c>
      <c r="E2" s="66" t="s">
        <v>105</v>
      </c>
    </row>
    <row r="3" spans="1:48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8">
      <c r="A4" s="66" t="s">
        <v>7</v>
      </c>
      <c r="C4" s="66" t="s">
        <v>11</v>
      </c>
      <c r="D4" s="66" t="s">
        <v>106</v>
      </c>
      <c r="E4" s="66" t="s">
        <v>107</v>
      </c>
      <c r="F4" s="66" t="s">
        <v>51</v>
      </c>
      <c r="G4" s="66" t="s">
        <v>25</v>
      </c>
      <c r="H4" s="66" t="s">
        <v>108</v>
      </c>
    </row>
    <row r="5" spans="1:48">
      <c r="A5" s="66" t="s">
        <v>7</v>
      </c>
      <c r="C5" s="66" t="s">
        <v>10</v>
      </c>
      <c r="D5" s="66" t="s">
        <v>109</v>
      </c>
      <c r="E5" s="66" t="s">
        <v>110</v>
      </c>
      <c r="F5" s="66" t="s">
        <v>52</v>
      </c>
      <c r="G5" s="66" t="s">
        <v>25</v>
      </c>
      <c r="H5" s="66" t="s">
        <v>108</v>
      </c>
      <c r="I5" s="66" t="s">
        <v>111</v>
      </c>
    </row>
    <row r="6" spans="1:48">
      <c r="A6" s="66" t="s">
        <v>7</v>
      </c>
      <c r="C6" s="66" t="s">
        <v>41</v>
      </c>
      <c r="D6" s="66" t="s">
        <v>112</v>
      </c>
      <c r="E6" s="66" t="s">
        <v>113</v>
      </c>
      <c r="F6" s="66" t="s">
        <v>52</v>
      </c>
      <c r="G6" s="66" t="s">
        <v>25</v>
      </c>
      <c r="H6" s="66" t="s">
        <v>108</v>
      </c>
      <c r="I6" s="66" t="s">
        <v>114</v>
      </c>
    </row>
    <row r="7" spans="1:48">
      <c r="A7" s="66" t="s">
        <v>7</v>
      </c>
    </row>
    <row r="8" spans="1:48">
      <c r="A8" s="66" t="s">
        <v>7</v>
      </c>
    </row>
    <row r="9" spans="1:48">
      <c r="A9" s="66" t="s">
        <v>7</v>
      </c>
    </row>
    <row r="10" spans="1:48">
      <c r="A10" s="66" t="s">
        <v>7</v>
      </c>
    </row>
    <row r="11" spans="1:48">
      <c r="A11" s="66" t="s">
        <v>7</v>
      </c>
      <c r="C11" s="66" t="s">
        <v>27</v>
      </c>
      <c r="E11" s="66" t="s">
        <v>115</v>
      </c>
    </row>
    <row r="12" spans="1:48">
      <c r="A12" s="66" t="s">
        <v>7</v>
      </c>
      <c r="C12" s="66" t="s">
        <v>28</v>
      </c>
      <c r="E12" s="66" t="s">
        <v>116</v>
      </c>
    </row>
    <row r="13" spans="1:48">
      <c r="A13" s="66" t="s">
        <v>7</v>
      </c>
      <c r="C13" s="66" t="s">
        <v>42</v>
      </c>
      <c r="E13" s="66" t="s">
        <v>117</v>
      </c>
    </row>
    <row r="14" spans="1:48">
      <c r="A14" s="66" t="s">
        <v>7</v>
      </c>
      <c r="C14" s="66" t="s">
        <v>39</v>
      </c>
      <c r="E14" s="66" t="s">
        <v>118</v>
      </c>
    </row>
    <row r="15" spans="1:48">
      <c r="A15" s="66" t="s">
        <v>7</v>
      </c>
      <c r="C15" s="66" t="s">
        <v>43</v>
      </c>
      <c r="E15" s="66" t="s">
        <v>119</v>
      </c>
    </row>
    <row r="16" spans="1:48">
      <c r="A16" s="66" t="s">
        <v>7</v>
      </c>
      <c r="C16" s="66" t="s">
        <v>44</v>
      </c>
      <c r="E16" s="66" t="s">
        <v>120</v>
      </c>
    </row>
    <row r="17" spans="1:42">
      <c r="A17" s="66" t="s">
        <v>7</v>
      </c>
    </row>
    <row r="18" spans="1:42">
      <c r="A18" s="66" t="s">
        <v>7</v>
      </c>
    </row>
    <row r="21" spans="1:42">
      <c r="M21" s="66" t="s">
        <v>76</v>
      </c>
    </row>
    <row r="23" spans="1:42">
      <c r="E23" s="66" t="s">
        <v>29</v>
      </c>
      <c r="K23" s="66" t="s">
        <v>77</v>
      </c>
      <c r="L23" s="66" t="s">
        <v>78</v>
      </c>
      <c r="M23" s="66" t="s">
        <v>14</v>
      </c>
      <c r="N23" s="66" t="s">
        <v>16</v>
      </c>
      <c r="O23" s="66" t="s">
        <v>30</v>
      </c>
      <c r="P23" s="66" t="s">
        <v>79</v>
      </c>
      <c r="Q23" s="66" t="s">
        <v>31</v>
      </c>
      <c r="R23" s="66" t="s">
        <v>38</v>
      </c>
      <c r="S23" s="66" t="s">
        <v>15</v>
      </c>
      <c r="T23" s="66" t="s">
        <v>80</v>
      </c>
      <c r="U23" s="66" t="s">
        <v>34</v>
      </c>
      <c r="V23" s="66" t="s">
        <v>81</v>
      </c>
      <c r="W23" s="66" t="s">
        <v>82</v>
      </c>
      <c r="X23" s="66" t="s">
        <v>36</v>
      </c>
      <c r="Y23" s="66" t="s">
        <v>12</v>
      </c>
      <c r="Z23" s="66" t="s">
        <v>32</v>
      </c>
      <c r="AA23" s="66" t="s">
        <v>13</v>
      </c>
      <c r="AB23" s="66" t="s">
        <v>37</v>
      </c>
      <c r="AC23" s="66" t="s">
        <v>57</v>
      </c>
      <c r="AD23" s="66" t="s">
        <v>58</v>
      </c>
      <c r="AE23" s="66" t="s">
        <v>83</v>
      </c>
      <c r="AF23" s="66" t="s">
        <v>84</v>
      </c>
      <c r="AG23" s="66" t="s">
        <v>85</v>
      </c>
      <c r="AH23" s="66" t="s">
        <v>86</v>
      </c>
      <c r="AI23" s="66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66" t="s">
        <v>121</v>
      </c>
      <c r="C24" s="66" t="s">
        <v>48</v>
      </c>
      <c r="E24" s="66" t="s">
        <v>122</v>
      </c>
      <c r="K24" s="66" t="s">
        <v>123</v>
      </c>
      <c r="L24" s="66" t="s">
        <v>124</v>
      </c>
      <c r="M24" s="66" t="s">
        <v>152</v>
      </c>
      <c r="N24" s="66" t="s">
        <v>153</v>
      </c>
      <c r="O24" s="66" t="s">
        <v>154</v>
      </c>
      <c r="P24" s="66" t="s">
        <v>155</v>
      </c>
      <c r="Q24" s="66" t="s">
        <v>156</v>
      </c>
      <c r="R24" s="66" t="s">
        <v>157</v>
      </c>
      <c r="S24" s="66" t="s">
        <v>266</v>
      </c>
      <c r="T24" s="66" t="s">
        <v>158</v>
      </c>
      <c r="U24" s="66" t="s">
        <v>159</v>
      </c>
      <c r="V24" s="66" t="s">
        <v>160</v>
      </c>
      <c r="W24" s="66" t="s">
        <v>125</v>
      </c>
      <c r="X24" s="66" t="s">
        <v>161</v>
      </c>
      <c r="Y24" s="66" t="s">
        <v>162</v>
      </c>
      <c r="Z24" s="66" t="s">
        <v>163</v>
      </c>
      <c r="AA24" s="66" t="s">
        <v>164</v>
      </c>
      <c r="AB24" s="66" t="s">
        <v>165</v>
      </c>
      <c r="AC24" s="66" t="s">
        <v>126</v>
      </c>
      <c r="AD24" s="66" t="s">
        <v>166</v>
      </c>
      <c r="AE24" s="66" t="s">
        <v>167</v>
      </c>
      <c r="AF24" s="66" t="s">
        <v>166</v>
      </c>
      <c r="AG24" s="66" t="s">
        <v>95</v>
      </c>
      <c r="AH24" s="66" t="s">
        <v>168</v>
      </c>
      <c r="AJ24" s="66" t="s">
        <v>96</v>
      </c>
      <c r="AK24" s="66" t="s">
        <v>161</v>
      </c>
      <c r="AL24" s="66" t="s">
        <v>162</v>
      </c>
      <c r="AM24" s="66" t="s">
        <v>169</v>
      </c>
      <c r="AN24" s="66" t="s">
        <v>170</v>
      </c>
      <c r="AO24" s="66" t="s">
        <v>171</v>
      </c>
      <c r="AP24" s="66" t="s">
        <v>172</v>
      </c>
    </row>
    <row r="25" spans="1:42">
      <c r="B25" s="66" t="s">
        <v>127</v>
      </c>
      <c r="C25" s="66" t="s">
        <v>49</v>
      </c>
      <c r="E25" s="66" t="s">
        <v>128</v>
      </c>
      <c r="M25" s="66" t="s">
        <v>173</v>
      </c>
      <c r="N25" s="66" t="s">
        <v>174</v>
      </c>
      <c r="O25" s="66" t="s">
        <v>175</v>
      </c>
      <c r="Q25" s="66" t="s">
        <v>177</v>
      </c>
      <c r="R25" s="66" t="s">
        <v>178</v>
      </c>
      <c r="T25" s="66" t="s">
        <v>183</v>
      </c>
      <c r="U25" s="66" t="s">
        <v>179</v>
      </c>
      <c r="X25" s="66" t="s">
        <v>183</v>
      </c>
      <c r="Y25" s="66" t="s">
        <v>184</v>
      </c>
      <c r="Z25" s="66" t="s">
        <v>185</v>
      </c>
      <c r="AA25" s="66" t="s">
        <v>186</v>
      </c>
      <c r="AB25" s="66" t="s">
        <v>187</v>
      </c>
      <c r="AC25" s="66" t="s">
        <v>129</v>
      </c>
      <c r="AD25" s="66" t="s">
        <v>188</v>
      </c>
      <c r="AH25" s="66" t="s">
        <v>190</v>
      </c>
      <c r="AL25" s="66" t="s">
        <v>267</v>
      </c>
      <c r="AM25" s="66" t="s">
        <v>268</v>
      </c>
    </row>
    <row r="26" spans="1:42">
      <c r="B26" s="66" t="s">
        <v>130</v>
      </c>
      <c r="C26" s="66" t="s">
        <v>50</v>
      </c>
      <c r="E26" s="66" t="s">
        <v>131</v>
      </c>
      <c r="M26" s="66" t="s">
        <v>195</v>
      </c>
      <c r="N26" s="66" t="s">
        <v>196</v>
      </c>
      <c r="O26" s="66" t="s">
        <v>197</v>
      </c>
      <c r="Q26" s="66" t="s">
        <v>199</v>
      </c>
      <c r="R26" s="66" t="s">
        <v>200</v>
      </c>
      <c r="T26" s="66" t="s">
        <v>205</v>
      </c>
      <c r="U26" s="66" t="s">
        <v>201</v>
      </c>
      <c r="X26" s="66" t="s">
        <v>205</v>
      </c>
      <c r="Y26" s="66" t="s">
        <v>206</v>
      </c>
      <c r="Z26" s="66" t="s">
        <v>207</v>
      </c>
      <c r="AA26" s="66" t="s">
        <v>208</v>
      </c>
      <c r="AB26" s="66" t="s">
        <v>209</v>
      </c>
      <c r="AC26" s="66" t="s">
        <v>132</v>
      </c>
      <c r="AD26" s="66" t="s">
        <v>210</v>
      </c>
      <c r="AL26" s="66" t="s">
        <v>269</v>
      </c>
      <c r="AM26" s="66" t="s">
        <v>270</v>
      </c>
    </row>
    <row r="28" spans="1:42">
      <c r="AC28" s="66" t="s">
        <v>133</v>
      </c>
      <c r="AD28" s="66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6" t="s">
        <v>135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53</v>
      </c>
      <c r="M1" s="66" t="s">
        <v>18</v>
      </c>
      <c r="N1" s="66" t="s">
        <v>18</v>
      </c>
      <c r="O1" s="66" t="s">
        <v>18</v>
      </c>
      <c r="Q1" s="66" t="s">
        <v>18</v>
      </c>
      <c r="R1" s="66" t="s">
        <v>18</v>
      </c>
      <c r="T1" s="66" t="s">
        <v>18</v>
      </c>
      <c r="U1" s="66" t="s">
        <v>18</v>
      </c>
      <c r="V1" s="66" t="s">
        <v>18</v>
      </c>
      <c r="X1" s="66" t="s">
        <v>7</v>
      </c>
      <c r="Y1" s="66" t="s">
        <v>7</v>
      </c>
      <c r="Z1" s="66" t="s">
        <v>18</v>
      </c>
      <c r="AA1" s="66" t="s">
        <v>18</v>
      </c>
      <c r="AB1" s="66" t="s">
        <v>18</v>
      </c>
      <c r="AL1" s="66" t="s">
        <v>18</v>
      </c>
      <c r="AM1" s="66" t="s">
        <v>18</v>
      </c>
      <c r="AU1" s="66" t="s">
        <v>7</v>
      </c>
      <c r="AV1" s="66" t="s">
        <v>7</v>
      </c>
    </row>
    <row r="2" spans="1:48">
      <c r="A2" s="66" t="s">
        <v>7</v>
      </c>
      <c r="D2" s="66" t="s">
        <v>19</v>
      </c>
      <c r="E2" s="66" t="s">
        <v>105</v>
      </c>
    </row>
    <row r="3" spans="1:48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8">
      <c r="A4" s="66" t="s">
        <v>7</v>
      </c>
      <c r="C4" s="66" t="s">
        <v>11</v>
      </c>
      <c r="D4" s="66" t="s">
        <v>106</v>
      </c>
      <c r="E4" s="66" t="s">
        <v>107</v>
      </c>
      <c r="F4" s="66" t="s">
        <v>51</v>
      </c>
      <c r="G4" s="66" t="s">
        <v>25</v>
      </c>
      <c r="H4" s="66" t="s">
        <v>108</v>
      </c>
    </row>
    <row r="5" spans="1:48">
      <c r="A5" s="66" t="s">
        <v>7</v>
      </c>
      <c r="C5" s="66" t="s">
        <v>10</v>
      </c>
      <c r="D5" s="66" t="s">
        <v>109</v>
      </c>
      <c r="E5" s="66" t="s">
        <v>110</v>
      </c>
      <c r="F5" s="66" t="s">
        <v>52</v>
      </c>
      <c r="G5" s="66" t="s">
        <v>25</v>
      </c>
      <c r="H5" s="66" t="s">
        <v>108</v>
      </c>
      <c r="I5" s="66" t="s">
        <v>111</v>
      </c>
    </row>
    <row r="6" spans="1:48">
      <c r="A6" s="66" t="s">
        <v>7</v>
      </c>
      <c r="C6" s="66" t="s">
        <v>41</v>
      </c>
      <c r="D6" s="66" t="s">
        <v>112</v>
      </c>
      <c r="E6" s="66" t="s">
        <v>113</v>
      </c>
      <c r="F6" s="66" t="s">
        <v>52</v>
      </c>
      <c r="G6" s="66" t="s">
        <v>25</v>
      </c>
      <c r="H6" s="66" t="s">
        <v>108</v>
      </c>
      <c r="I6" s="66" t="s">
        <v>114</v>
      </c>
    </row>
    <row r="7" spans="1:48">
      <c r="A7" s="66" t="s">
        <v>7</v>
      </c>
    </row>
    <row r="8" spans="1:48">
      <c r="A8" s="66" t="s">
        <v>7</v>
      </c>
    </row>
    <row r="9" spans="1:48">
      <c r="A9" s="66" t="s">
        <v>7</v>
      </c>
    </row>
    <row r="10" spans="1:48">
      <c r="A10" s="66" t="s">
        <v>7</v>
      </c>
    </row>
    <row r="11" spans="1:48">
      <c r="A11" s="66" t="s">
        <v>7</v>
      </c>
      <c r="C11" s="66" t="s">
        <v>27</v>
      </c>
      <c r="E11" s="66" t="s">
        <v>115</v>
      </c>
    </row>
    <row r="12" spans="1:48">
      <c r="A12" s="66" t="s">
        <v>7</v>
      </c>
      <c r="C12" s="66" t="s">
        <v>28</v>
      </c>
      <c r="E12" s="66" t="s">
        <v>116</v>
      </c>
    </row>
    <row r="13" spans="1:48">
      <c r="A13" s="66" t="s">
        <v>7</v>
      </c>
      <c r="C13" s="66" t="s">
        <v>42</v>
      </c>
      <c r="E13" s="66" t="s">
        <v>117</v>
      </c>
    </row>
    <row r="14" spans="1:48">
      <c r="A14" s="66" t="s">
        <v>7</v>
      </c>
      <c r="C14" s="66" t="s">
        <v>39</v>
      </c>
      <c r="E14" s="66" t="s">
        <v>118</v>
      </c>
    </row>
    <row r="15" spans="1:48">
      <c r="A15" s="66" t="s">
        <v>7</v>
      </c>
      <c r="C15" s="66" t="s">
        <v>43</v>
      </c>
      <c r="E15" s="66" t="s">
        <v>119</v>
      </c>
    </row>
    <row r="16" spans="1:48">
      <c r="A16" s="66" t="s">
        <v>7</v>
      </c>
      <c r="C16" s="66" t="s">
        <v>44</v>
      </c>
      <c r="E16" s="66" t="s">
        <v>120</v>
      </c>
    </row>
    <row r="17" spans="1:42">
      <c r="A17" s="66" t="s">
        <v>7</v>
      </c>
    </row>
    <row r="18" spans="1:42">
      <c r="A18" s="66" t="s">
        <v>7</v>
      </c>
    </row>
    <row r="21" spans="1:42">
      <c r="M21" s="66" t="s">
        <v>76</v>
      </c>
    </row>
    <row r="23" spans="1:42">
      <c r="E23" s="66" t="s">
        <v>29</v>
      </c>
      <c r="K23" s="66" t="s">
        <v>77</v>
      </c>
      <c r="L23" s="66" t="s">
        <v>78</v>
      </c>
      <c r="M23" s="66" t="s">
        <v>14</v>
      </c>
      <c r="N23" s="66" t="s">
        <v>16</v>
      </c>
      <c r="O23" s="66" t="s">
        <v>30</v>
      </c>
      <c r="P23" s="66" t="s">
        <v>79</v>
      </c>
      <c r="Q23" s="66" t="s">
        <v>31</v>
      </c>
      <c r="R23" s="66" t="s">
        <v>38</v>
      </c>
      <c r="S23" s="66" t="s">
        <v>15</v>
      </c>
      <c r="T23" s="66" t="s">
        <v>80</v>
      </c>
      <c r="U23" s="66" t="s">
        <v>34</v>
      </c>
      <c r="V23" s="66" t="s">
        <v>81</v>
      </c>
      <c r="W23" s="66" t="s">
        <v>82</v>
      </c>
      <c r="X23" s="66" t="s">
        <v>36</v>
      </c>
      <c r="Y23" s="66" t="s">
        <v>12</v>
      </c>
      <c r="Z23" s="66" t="s">
        <v>32</v>
      </c>
      <c r="AA23" s="66" t="s">
        <v>13</v>
      </c>
      <c r="AB23" s="66" t="s">
        <v>37</v>
      </c>
      <c r="AC23" s="66" t="s">
        <v>57</v>
      </c>
      <c r="AD23" s="66" t="s">
        <v>58</v>
      </c>
      <c r="AE23" s="66" t="s">
        <v>83</v>
      </c>
      <c r="AF23" s="66" t="s">
        <v>84</v>
      </c>
      <c r="AG23" s="66" t="s">
        <v>85</v>
      </c>
      <c r="AH23" s="66" t="s">
        <v>86</v>
      </c>
      <c r="AI23" s="66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66" t="s">
        <v>121</v>
      </c>
      <c r="C24" s="66" t="s">
        <v>48</v>
      </c>
      <c r="E24" s="66" t="s">
        <v>122</v>
      </c>
      <c r="K24" s="66" t="s">
        <v>123</v>
      </c>
      <c r="L24" s="66" t="s">
        <v>124</v>
      </c>
      <c r="M24" s="66" t="s">
        <v>152</v>
      </c>
      <c r="N24" s="66" t="s">
        <v>153</v>
      </c>
      <c r="O24" s="66" t="s">
        <v>154</v>
      </c>
      <c r="P24" s="66" t="s">
        <v>155</v>
      </c>
      <c r="Q24" s="66" t="s">
        <v>156</v>
      </c>
      <c r="R24" s="66" t="s">
        <v>157</v>
      </c>
      <c r="S24" s="66" t="s">
        <v>266</v>
      </c>
      <c r="T24" s="66" t="s">
        <v>158</v>
      </c>
      <c r="U24" s="66" t="s">
        <v>159</v>
      </c>
      <c r="V24" s="66" t="s">
        <v>160</v>
      </c>
      <c r="W24" s="66" t="s">
        <v>125</v>
      </c>
      <c r="X24" s="66" t="s">
        <v>161</v>
      </c>
      <c r="Y24" s="66" t="s">
        <v>162</v>
      </c>
      <c r="Z24" s="66" t="s">
        <v>163</v>
      </c>
      <c r="AA24" s="66" t="s">
        <v>164</v>
      </c>
      <c r="AB24" s="66" t="s">
        <v>165</v>
      </c>
      <c r="AC24" s="66" t="s">
        <v>126</v>
      </c>
      <c r="AD24" s="66" t="s">
        <v>166</v>
      </c>
      <c r="AE24" s="66" t="s">
        <v>167</v>
      </c>
      <c r="AF24" s="66" t="s">
        <v>166</v>
      </c>
      <c r="AG24" s="66" t="s">
        <v>95</v>
      </c>
      <c r="AH24" s="66" t="s">
        <v>168</v>
      </c>
      <c r="AJ24" s="66" t="s">
        <v>96</v>
      </c>
      <c r="AK24" s="66" t="s">
        <v>161</v>
      </c>
      <c r="AL24" s="66" t="s">
        <v>162</v>
      </c>
      <c r="AM24" s="66" t="s">
        <v>169</v>
      </c>
      <c r="AN24" s="66" t="s">
        <v>170</v>
      </c>
      <c r="AO24" s="66" t="s">
        <v>171</v>
      </c>
      <c r="AP24" s="66" t="s">
        <v>172</v>
      </c>
    </row>
    <row r="25" spans="1:42">
      <c r="B25" s="66" t="s">
        <v>127</v>
      </c>
      <c r="C25" s="66" t="s">
        <v>49</v>
      </c>
      <c r="E25" s="66" t="s">
        <v>128</v>
      </c>
      <c r="M25" s="66" t="s">
        <v>173</v>
      </c>
      <c r="N25" s="66" t="s">
        <v>174</v>
      </c>
      <c r="O25" s="66" t="s">
        <v>175</v>
      </c>
      <c r="Q25" s="66" t="s">
        <v>177</v>
      </c>
      <c r="R25" s="66" t="s">
        <v>178</v>
      </c>
      <c r="T25" s="66" t="s">
        <v>183</v>
      </c>
      <c r="U25" s="66" t="s">
        <v>179</v>
      </c>
      <c r="X25" s="66" t="s">
        <v>183</v>
      </c>
      <c r="Y25" s="66" t="s">
        <v>184</v>
      </c>
      <c r="Z25" s="66" t="s">
        <v>185</v>
      </c>
      <c r="AA25" s="66" t="s">
        <v>186</v>
      </c>
      <c r="AB25" s="66" t="s">
        <v>187</v>
      </c>
      <c r="AC25" s="66" t="s">
        <v>129</v>
      </c>
      <c r="AD25" s="66" t="s">
        <v>188</v>
      </c>
      <c r="AH25" s="66" t="s">
        <v>190</v>
      </c>
      <c r="AL25" s="66" t="s">
        <v>267</v>
      </c>
      <c r="AM25" s="66" t="s">
        <v>268</v>
      </c>
    </row>
    <row r="26" spans="1:42">
      <c r="B26" s="66" t="s">
        <v>130</v>
      </c>
      <c r="C26" s="66" t="s">
        <v>50</v>
      </c>
      <c r="E26" s="66" t="s">
        <v>131</v>
      </c>
      <c r="M26" s="66" t="s">
        <v>195</v>
      </c>
      <c r="N26" s="66" t="s">
        <v>196</v>
      </c>
      <c r="O26" s="66" t="s">
        <v>197</v>
      </c>
      <c r="Q26" s="66" t="s">
        <v>199</v>
      </c>
      <c r="R26" s="66" t="s">
        <v>200</v>
      </c>
      <c r="T26" s="66" t="s">
        <v>205</v>
      </c>
      <c r="U26" s="66" t="s">
        <v>201</v>
      </c>
      <c r="X26" s="66" t="s">
        <v>205</v>
      </c>
      <c r="Y26" s="66" t="s">
        <v>206</v>
      </c>
      <c r="Z26" s="66" t="s">
        <v>207</v>
      </c>
      <c r="AA26" s="66" t="s">
        <v>208</v>
      </c>
      <c r="AB26" s="66" t="s">
        <v>209</v>
      </c>
      <c r="AC26" s="66" t="s">
        <v>132</v>
      </c>
      <c r="AD26" s="66" t="s">
        <v>210</v>
      </c>
      <c r="AL26" s="66" t="s">
        <v>269</v>
      </c>
      <c r="AM26" s="66" t="s">
        <v>270</v>
      </c>
    </row>
    <row r="28" spans="1:42">
      <c r="AC28" s="66" t="s">
        <v>133</v>
      </c>
      <c r="AD28" s="6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056D-93DD-4C66-95B6-F9BFA352A685}">
  <dimension ref="A1:E13"/>
  <sheetViews>
    <sheetView workbookViewId="0"/>
  </sheetViews>
  <sheetFormatPr defaultRowHeight="15"/>
  <sheetData>
    <row r="1" spans="1:5">
      <c r="A1" s="66" t="s">
        <v>138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274</v>
      </c>
    </row>
    <row r="4" spans="1:5">
      <c r="A4" s="66" t="s">
        <v>0</v>
      </c>
      <c r="B4" s="66" t="s">
        <v>6</v>
      </c>
      <c r="C4" s="66" t="s">
        <v>275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2023-05-04T14:14:44Z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